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2CF14374-19C4-40F1-9362-000E69A0AB31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 " sheetId="10" r:id="rId5"/>
    <sheet name="Prihodi-POMOĆNA" sheetId="9" r:id="rId6"/>
    <sheet name="Rashodi-POMOĆNA" sheetId="8" r:id="rId7"/>
  </sheets>
  <definedNames>
    <definedName name="Excel_BuiltIn_Print_Titles_5_1">'Rashodi-POMOĆNA'!$A$5:$GQ$5</definedName>
    <definedName name="_xlnm.Print_Titles" localSheetId="6">'Rashodi-POMOĆNA'!$4:$5</definedName>
    <definedName name="_xlnm.Print_Area" localSheetId="4">'POSEBNI DIO '!$A$1:$H$74</definedName>
    <definedName name="_xlnm.Print_Area" localSheetId="5">'Prihodi-POMOĆNA'!$A$7:$Q$29</definedName>
    <definedName name="_xlnm.Print_Area" localSheetId="6">'Rashodi-POMOĆNA'!$A$2:$V$107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0" l="1"/>
  <c r="E71" i="10"/>
  <c r="G66" i="10"/>
  <c r="G67" i="10"/>
  <c r="H67" i="10"/>
  <c r="H66" i="10" s="1"/>
  <c r="E67" i="10"/>
  <c r="E66" i="10" s="1"/>
  <c r="D67" i="10"/>
  <c r="D66" i="10"/>
  <c r="A67" i="10"/>
  <c r="A66" i="10"/>
  <c r="G63" i="10"/>
  <c r="G62" i="10" s="1"/>
  <c r="H63" i="10"/>
  <c r="H62" i="10" s="1"/>
  <c r="G64" i="10"/>
  <c r="H64" i="10"/>
  <c r="E64" i="10"/>
  <c r="E63" i="10"/>
  <c r="E62" i="10" s="1"/>
  <c r="F52" i="3"/>
  <c r="O107" i="8" l="1"/>
  <c r="O104" i="8"/>
  <c r="O100" i="8"/>
  <c r="O98" i="8"/>
  <c r="O97" i="8"/>
  <c r="O92" i="8"/>
  <c r="O91" i="8"/>
  <c r="O87" i="8"/>
  <c r="O85" i="8"/>
  <c r="O84" i="8"/>
  <c r="O82" i="8"/>
  <c r="O80" i="8"/>
  <c r="O78" i="8"/>
  <c r="O77" i="8"/>
  <c r="O74" i="8"/>
  <c r="O73" i="8"/>
  <c r="O70" i="8"/>
  <c r="O69" i="8"/>
  <c r="O68" i="8"/>
  <c r="O66" i="8"/>
  <c r="O62" i="8"/>
  <c r="O61" i="8"/>
  <c r="O59" i="8"/>
  <c r="O58" i="8"/>
  <c r="O57" i="8"/>
  <c r="O55" i="8"/>
  <c r="O54" i="8"/>
  <c r="O52" i="8"/>
  <c r="O51" i="8"/>
  <c r="O45" i="8"/>
  <c r="O43" i="8"/>
  <c r="O42" i="8"/>
  <c r="O40" i="8"/>
  <c r="O39" i="8"/>
  <c r="O38" i="8"/>
  <c r="O37" i="8"/>
  <c r="O36" i="8"/>
  <c r="O33" i="8"/>
  <c r="O31" i="8"/>
  <c r="O29" i="8"/>
  <c r="O27" i="8"/>
  <c r="O26" i="8"/>
  <c r="O21" i="8"/>
  <c r="O17" i="8"/>
  <c r="O16" i="8"/>
  <c r="O15" i="8"/>
  <c r="S103" i="8"/>
  <c r="O103" i="8" s="1"/>
  <c r="V47" i="8"/>
  <c r="F41" i="3" s="1"/>
  <c r="V106" i="8"/>
  <c r="V105" i="8" s="1"/>
  <c r="V102" i="8"/>
  <c r="V101" i="8"/>
  <c r="V99" i="8"/>
  <c r="V96" i="8"/>
  <c r="V95" i="8" s="1"/>
  <c r="V90" i="8"/>
  <c r="V89" i="8"/>
  <c r="V88" i="8"/>
  <c r="V86" i="8"/>
  <c r="V83" i="8"/>
  <c r="V81" i="8"/>
  <c r="V79" i="8"/>
  <c r="V76" i="8"/>
  <c r="V75" i="8" s="1"/>
  <c r="V72" i="8"/>
  <c r="V71" i="8"/>
  <c r="V67" i="8"/>
  <c r="V65" i="8"/>
  <c r="V63" i="8"/>
  <c r="V60" i="8"/>
  <c r="V56" i="8"/>
  <c r="V53" i="8"/>
  <c r="V49" i="8"/>
  <c r="V46" i="8"/>
  <c r="V44" i="8"/>
  <c r="V41" i="8"/>
  <c r="V35" i="8"/>
  <c r="V32" i="8"/>
  <c r="V30" i="8"/>
  <c r="V28" i="8"/>
  <c r="V24" i="8"/>
  <c r="V20" i="8"/>
  <c r="V19" i="8"/>
  <c r="V14" i="8"/>
  <c r="V13" i="8"/>
  <c r="V11" i="8"/>
  <c r="V10" i="8"/>
  <c r="V9" i="8" s="1"/>
  <c r="R25" i="8"/>
  <c r="O25" i="8" s="1"/>
  <c r="P18" i="8"/>
  <c r="O18" i="8" s="1"/>
  <c r="P50" i="8"/>
  <c r="O50" i="8" s="1"/>
  <c r="P64" i="8"/>
  <c r="O64" i="8" s="1"/>
  <c r="V23" i="8" l="1"/>
  <c r="F68" i="10"/>
  <c r="F67" i="10" s="1"/>
  <c r="F66" i="10" s="1"/>
  <c r="V94" i="8"/>
  <c r="V93" i="8" s="1"/>
  <c r="V34" i="8"/>
  <c r="F65" i="10" s="1"/>
  <c r="F64" i="10" s="1"/>
  <c r="F63" i="10" s="1"/>
  <c r="F62" i="10" s="1"/>
  <c r="V48" i="8"/>
  <c r="O47" i="8"/>
  <c r="I11" i="8"/>
  <c r="J11" i="8"/>
  <c r="J10" i="8" s="1"/>
  <c r="K11" i="8"/>
  <c r="K10" i="8" s="1"/>
  <c r="L11" i="8"/>
  <c r="L10" i="8" s="1"/>
  <c r="M11" i="8"/>
  <c r="M10" i="8" s="1"/>
  <c r="N11" i="8"/>
  <c r="N10" i="8" s="1"/>
  <c r="H12" i="8"/>
  <c r="I14" i="8"/>
  <c r="I13" i="8" s="1"/>
  <c r="J14" i="8"/>
  <c r="J13" i="8" s="1"/>
  <c r="K14" i="8"/>
  <c r="K13" i="8" s="1"/>
  <c r="L14" i="8"/>
  <c r="L13" i="8" s="1"/>
  <c r="M14" i="8"/>
  <c r="M13" i="8" s="1"/>
  <c r="N14" i="8"/>
  <c r="N13" i="8" s="1"/>
  <c r="H15" i="8"/>
  <c r="H16" i="8"/>
  <c r="H17" i="8"/>
  <c r="H18" i="8"/>
  <c r="I20" i="8"/>
  <c r="J20" i="8"/>
  <c r="J19" i="8" s="1"/>
  <c r="K20" i="8"/>
  <c r="K19" i="8" s="1"/>
  <c r="L20" i="8"/>
  <c r="L19" i="8" s="1"/>
  <c r="M20" i="8"/>
  <c r="M19" i="8" s="1"/>
  <c r="N20" i="8"/>
  <c r="N19" i="8" s="1"/>
  <c r="H21" i="8"/>
  <c r="I24" i="8"/>
  <c r="J24" i="8"/>
  <c r="K24" i="8"/>
  <c r="L24" i="8"/>
  <c r="M24" i="8"/>
  <c r="N24" i="8"/>
  <c r="H25" i="8"/>
  <c r="H26" i="8"/>
  <c r="H27" i="8"/>
  <c r="I28" i="8"/>
  <c r="J28" i="8"/>
  <c r="K28" i="8"/>
  <c r="L28" i="8"/>
  <c r="N28" i="8"/>
  <c r="H29" i="8"/>
  <c r="I30" i="8"/>
  <c r="J30" i="8"/>
  <c r="K30" i="8"/>
  <c r="L30" i="8"/>
  <c r="N30" i="8"/>
  <c r="H31" i="8"/>
  <c r="I32" i="8"/>
  <c r="J32" i="8"/>
  <c r="K32" i="8"/>
  <c r="L32" i="8"/>
  <c r="M32" i="8"/>
  <c r="N32" i="8"/>
  <c r="H33" i="8"/>
  <c r="I35" i="8"/>
  <c r="J35" i="8"/>
  <c r="K35" i="8"/>
  <c r="L35" i="8"/>
  <c r="M35" i="8"/>
  <c r="N35" i="8"/>
  <c r="H36" i="8"/>
  <c r="H37" i="8"/>
  <c r="H38" i="8"/>
  <c r="H39" i="8"/>
  <c r="H40" i="8"/>
  <c r="I41" i="8"/>
  <c r="J41" i="8"/>
  <c r="K41" i="8"/>
  <c r="L41" i="8"/>
  <c r="M41" i="8"/>
  <c r="N41" i="8"/>
  <c r="H42" i="8"/>
  <c r="H43" i="8"/>
  <c r="I44" i="8"/>
  <c r="J44" i="8"/>
  <c r="K44" i="8"/>
  <c r="L44" i="8"/>
  <c r="H44" i="8" s="1"/>
  <c r="M44" i="8"/>
  <c r="N44" i="8"/>
  <c r="H45" i="8"/>
  <c r="I46" i="8"/>
  <c r="J46" i="8"/>
  <c r="K46" i="8"/>
  <c r="L46" i="8"/>
  <c r="M46" i="8"/>
  <c r="N46" i="8"/>
  <c r="H47" i="8"/>
  <c r="I49" i="8"/>
  <c r="J49" i="8"/>
  <c r="K49" i="8"/>
  <c r="L49" i="8"/>
  <c r="M49" i="8"/>
  <c r="N49" i="8"/>
  <c r="H50" i="8"/>
  <c r="H51" i="8"/>
  <c r="H52" i="8"/>
  <c r="I53" i="8"/>
  <c r="H53" i="8" s="1"/>
  <c r="J53" i="8"/>
  <c r="K53" i="8"/>
  <c r="L53" i="8"/>
  <c r="M53" i="8"/>
  <c r="N53" i="8"/>
  <c r="H54" i="8"/>
  <c r="H55" i="8"/>
  <c r="I56" i="8"/>
  <c r="J56" i="8"/>
  <c r="K56" i="8"/>
  <c r="L56" i="8"/>
  <c r="M56" i="8"/>
  <c r="N56" i="8"/>
  <c r="H57" i="8"/>
  <c r="H58" i="8"/>
  <c r="H59" i="8"/>
  <c r="I60" i="8"/>
  <c r="J60" i="8"/>
  <c r="K60" i="8"/>
  <c r="L60" i="8"/>
  <c r="M60" i="8"/>
  <c r="N60" i="8"/>
  <c r="H61" i="8"/>
  <c r="H62" i="8"/>
  <c r="I63" i="8"/>
  <c r="J63" i="8"/>
  <c r="K63" i="8"/>
  <c r="L63" i="8"/>
  <c r="M63" i="8"/>
  <c r="N63" i="8"/>
  <c r="H64" i="8"/>
  <c r="I65" i="8"/>
  <c r="J65" i="8"/>
  <c r="K65" i="8"/>
  <c r="L65" i="8"/>
  <c r="M65" i="8"/>
  <c r="N65" i="8"/>
  <c r="H66" i="8"/>
  <c r="I67" i="8"/>
  <c r="J67" i="8"/>
  <c r="K67" i="8"/>
  <c r="L67" i="8"/>
  <c r="M67" i="8"/>
  <c r="N67" i="8"/>
  <c r="H68" i="8"/>
  <c r="H69" i="8"/>
  <c r="H70" i="8"/>
  <c r="I72" i="8"/>
  <c r="I71" i="8" s="1"/>
  <c r="J72" i="8"/>
  <c r="J71" i="8" s="1"/>
  <c r="K72" i="8"/>
  <c r="K71" i="8" s="1"/>
  <c r="L72" i="8"/>
  <c r="L71" i="8" s="1"/>
  <c r="M72" i="8"/>
  <c r="M71" i="8" s="1"/>
  <c r="N72" i="8"/>
  <c r="N71" i="8" s="1"/>
  <c r="H73" i="8"/>
  <c r="H74" i="8"/>
  <c r="I76" i="8"/>
  <c r="J76" i="8"/>
  <c r="K76" i="8"/>
  <c r="L76" i="8"/>
  <c r="M76" i="8"/>
  <c r="N76" i="8"/>
  <c r="H77" i="8"/>
  <c r="H78" i="8"/>
  <c r="I79" i="8"/>
  <c r="J79" i="8"/>
  <c r="K79" i="8"/>
  <c r="L79" i="8"/>
  <c r="M79" i="8"/>
  <c r="N79" i="8"/>
  <c r="H80" i="8"/>
  <c r="I81" i="8"/>
  <c r="J81" i="8"/>
  <c r="K81" i="8"/>
  <c r="L81" i="8"/>
  <c r="M81" i="8"/>
  <c r="N81" i="8"/>
  <c r="H82" i="8"/>
  <c r="I83" i="8"/>
  <c r="J83" i="8"/>
  <c r="K83" i="8"/>
  <c r="L83" i="8"/>
  <c r="M83" i="8"/>
  <c r="N83" i="8"/>
  <c r="H84" i="8"/>
  <c r="H85" i="8"/>
  <c r="I86" i="8"/>
  <c r="J86" i="8"/>
  <c r="K86" i="8"/>
  <c r="L86" i="8"/>
  <c r="M86" i="8"/>
  <c r="N86" i="8"/>
  <c r="H87" i="8"/>
  <c r="I90" i="8"/>
  <c r="I89" i="8" s="1"/>
  <c r="J90" i="8"/>
  <c r="J89" i="8" s="1"/>
  <c r="J88" i="8" s="1"/>
  <c r="K90" i="8"/>
  <c r="K89" i="8" s="1"/>
  <c r="K88" i="8" s="1"/>
  <c r="L90" i="8"/>
  <c r="L89" i="8" s="1"/>
  <c r="L88" i="8" s="1"/>
  <c r="M90" i="8"/>
  <c r="M89" i="8" s="1"/>
  <c r="M88" i="8" s="1"/>
  <c r="N90" i="8"/>
  <c r="N89" i="8" s="1"/>
  <c r="N88" i="8" s="1"/>
  <c r="H91" i="8"/>
  <c r="H92" i="8"/>
  <c r="I96" i="8"/>
  <c r="J96" i="8"/>
  <c r="K96" i="8"/>
  <c r="L96" i="8"/>
  <c r="M96" i="8"/>
  <c r="N96" i="8"/>
  <c r="H97" i="8"/>
  <c r="H98" i="8"/>
  <c r="I99" i="8"/>
  <c r="J99" i="8"/>
  <c r="K99" i="8"/>
  <c r="L99" i="8"/>
  <c r="M99" i="8"/>
  <c r="N99" i="8"/>
  <c r="H100" i="8"/>
  <c r="I102" i="8"/>
  <c r="I101" i="8" s="1"/>
  <c r="J102" i="8"/>
  <c r="J101" i="8" s="1"/>
  <c r="K102" i="8"/>
  <c r="K101" i="8" s="1"/>
  <c r="L102" i="8"/>
  <c r="L101" i="8" s="1"/>
  <c r="M102" i="8"/>
  <c r="M101" i="8" s="1"/>
  <c r="N102" i="8"/>
  <c r="N101" i="8" s="1"/>
  <c r="H103" i="8"/>
  <c r="H104" i="8"/>
  <c r="I106" i="8"/>
  <c r="I105" i="8" s="1"/>
  <c r="J106" i="8"/>
  <c r="J105" i="8" s="1"/>
  <c r="K106" i="8"/>
  <c r="K105" i="8" s="1"/>
  <c r="L106" i="8"/>
  <c r="L105" i="8" s="1"/>
  <c r="M106" i="8"/>
  <c r="M105" i="8" s="1"/>
  <c r="N106" i="8"/>
  <c r="N105" i="8" s="1"/>
  <c r="H107" i="8"/>
  <c r="J95" i="8" l="1"/>
  <c r="L34" i="8"/>
  <c r="V22" i="8"/>
  <c r="V8" i="8" s="1"/>
  <c r="I95" i="8"/>
  <c r="K34" i="8"/>
  <c r="J9" i="8"/>
  <c r="N95" i="8"/>
  <c r="N94" i="8" s="1"/>
  <c r="N93" i="8" s="1"/>
  <c r="K95" i="8"/>
  <c r="K94" i="8" s="1"/>
  <c r="K93" i="8" s="1"/>
  <c r="I34" i="8"/>
  <c r="H24" i="8"/>
  <c r="H76" i="8"/>
  <c r="H32" i="8"/>
  <c r="J75" i="8"/>
  <c r="H86" i="8"/>
  <c r="H79" i="8"/>
  <c r="H20" i="8"/>
  <c r="L75" i="8"/>
  <c r="H90" i="8"/>
  <c r="M75" i="8"/>
  <c r="H30" i="8"/>
  <c r="N34" i="8"/>
  <c r="H49" i="8"/>
  <c r="N23" i="8"/>
  <c r="M23" i="8"/>
  <c r="V7" i="8"/>
  <c r="M95" i="8"/>
  <c r="M94" i="8" s="1"/>
  <c r="M93" i="8" s="1"/>
  <c r="N48" i="8"/>
  <c r="H65" i="8"/>
  <c r="J34" i="8"/>
  <c r="M34" i="8"/>
  <c r="J23" i="8"/>
  <c r="L95" i="8"/>
  <c r="L94" i="8" s="1"/>
  <c r="L93" i="8" s="1"/>
  <c r="H41" i="8"/>
  <c r="I23" i="8"/>
  <c r="I19" i="8"/>
  <c r="H19" i="8" s="1"/>
  <c r="H56" i="8"/>
  <c r="N75" i="8"/>
  <c r="H83" i="8"/>
  <c r="H81" i="8"/>
  <c r="H60" i="8"/>
  <c r="L23" i="8"/>
  <c r="M9" i="8"/>
  <c r="K23" i="8"/>
  <c r="J48" i="8"/>
  <c r="H99" i="8"/>
  <c r="H11" i="8"/>
  <c r="K48" i="8"/>
  <c r="L48" i="8"/>
  <c r="M48" i="8"/>
  <c r="H63" i="8"/>
  <c r="H101" i="8"/>
  <c r="H102" i="8"/>
  <c r="H96" i="8"/>
  <c r="K75" i="8"/>
  <c r="H67" i="8"/>
  <c r="I48" i="8"/>
  <c r="H46" i="8"/>
  <c r="I10" i="8"/>
  <c r="H13" i="8"/>
  <c r="H89" i="8"/>
  <c r="I88" i="8"/>
  <c r="H88" i="8" s="1"/>
  <c r="N9" i="8"/>
  <c r="H105" i="8"/>
  <c r="J94" i="8"/>
  <c r="J93" i="8" s="1"/>
  <c r="H71" i="8"/>
  <c r="L9" i="8"/>
  <c r="I94" i="8"/>
  <c r="K9" i="8"/>
  <c r="H28" i="8"/>
  <c r="H106" i="8"/>
  <c r="I75" i="8"/>
  <c r="H14" i="8"/>
  <c r="H72" i="8"/>
  <c r="H35" i="8"/>
  <c r="G16" i="3"/>
  <c r="H16" i="3" s="1"/>
  <c r="E25" i="3"/>
  <c r="E18" i="3"/>
  <c r="E14" i="3"/>
  <c r="P12" i="8"/>
  <c r="O12" i="8" s="1"/>
  <c r="J22" i="8" l="1"/>
  <c r="J7" i="8" s="1"/>
  <c r="H23" i="8"/>
  <c r="H34" i="8"/>
  <c r="N22" i="8"/>
  <c r="N7" i="8" s="1"/>
  <c r="J8" i="8"/>
  <c r="H95" i="8"/>
  <c r="I9" i="8"/>
  <c r="H9" i="8" s="1"/>
  <c r="H10" i="8"/>
  <c r="K22" i="8"/>
  <c r="L22" i="8"/>
  <c r="M22" i="8"/>
  <c r="M7" i="8" s="1"/>
  <c r="H48" i="8"/>
  <c r="H75" i="8"/>
  <c r="I22" i="8"/>
  <c r="I7" i="8"/>
  <c r="H94" i="8"/>
  <c r="H93" i="8" s="1"/>
  <c r="F13" i="1" s="1"/>
  <c r="I93" i="8"/>
  <c r="F25" i="3"/>
  <c r="F18" i="3"/>
  <c r="F15" i="3"/>
  <c r="N8" i="8" l="1"/>
  <c r="F24" i="3"/>
  <c r="G25" i="3"/>
  <c r="H25" i="3" s="1"/>
  <c r="G18" i="3"/>
  <c r="H18" i="3" s="1"/>
  <c r="L8" i="8"/>
  <c r="L7" i="8"/>
  <c r="K8" i="8"/>
  <c r="K7" i="8"/>
  <c r="M8" i="8"/>
  <c r="H22" i="8"/>
  <c r="I8" i="8"/>
  <c r="B11" i="9"/>
  <c r="H7" i="8" l="1"/>
  <c r="H8" i="8"/>
  <c r="B10" i="9"/>
  <c r="B23" i="9" s="1"/>
  <c r="I23" i="9"/>
  <c r="H23" i="9"/>
  <c r="G23" i="9"/>
  <c r="F23" i="9"/>
  <c r="E23" i="9"/>
  <c r="E13" i="3" s="1"/>
  <c r="D23" i="9"/>
  <c r="C23" i="9"/>
  <c r="U106" i="8"/>
  <c r="U105" i="8" s="1"/>
  <c r="T106" i="8"/>
  <c r="T105" i="8" s="1"/>
  <c r="S106" i="8"/>
  <c r="R106" i="8"/>
  <c r="R105" i="8" s="1"/>
  <c r="F40" i="10" s="1"/>
  <c r="G40" i="10" s="1"/>
  <c r="Q106" i="8"/>
  <c r="Q105" i="8" s="1"/>
  <c r="P106" i="8"/>
  <c r="U102" i="8"/>
  <c r="U101" i="8" s="1"/>
  <c r="T102" i="8"/>
  <c r="T101" i="8" s="1"/>
  <c r="S102" i="8"/>
  <c r="S101" i="8" s="1"/>
  <c r="F49" i="10" s="1"/>
  <c r="G49" i="10" s="1"/>
  <c r="R102" i="8"/>
  <c r="R101" i="8" s="1"/>
  <c r="Q102" i="8"/>
  <c r="Q101" i="8" s="1"/>
  <c r="P102" i="8"/>
  <c r="U99" i="8"/>
  <c r="T99" i="8"/>
  <c r="S99" i="8"/>
  <c r="R99" i="8"/>
  <c r="Q99" i="8"/>
  <c r="P99" i="8"/>
  <c r="U96" i="8"/>
  <c r="T96" i="8"/>
  <c r="S96" i="8"/>
  <c r="R96" i="8"/>
  <c r="Q96" i="8"/>
  <c r="P96" i="8"/>
  <c r="U90" i="8"/>
  <c r="U89" i="8" s="1"/>
  <c r="U88" i="8" s="1"/>
  <c r="T90" i="8"/>
  <c r="T89" i="8" s="1"/>
  <c r="T88" i="8" s="1"/>
  <c r="S90" i="8"/>
  <c r="S89" i="8" s="1"/>
  <c r="S88" i="8" s="1"/>
  <c r="R90" i="8"/>
  <c r="R89" i="8" s="1"/>
  <c r="R88" i="8" s="1"/>
  <c r="Q90" i="8"/>
  <c r="Q89" i="8" s="1"/>
  <c r="P90" i="8"/>
  <c r="U86" i="8"/>
  <c r="T86" i="8"/>
  <c r="S86" i="8"/>
  <c r="R86" i="8"/>
  <c r="Q86" i="8"/>
  <c r="P86" i="8"/>
  <c r="U83" i="8"/>
  <c r="T83" i="8"/>
  <c r="S83" i="8"/>
  <c r="R83" i="8"/>
  <c r="Q83" i="8"/>
  <c r="P83" i="8"/>
  <c r="U81" i="8"/>
  <c r="T81" i="8"/>
  <c r="S81" i="8"/>
  <c r="R81" i="8"/>
  <c r="Q81" i="8"/>
  <c r="P81" i="8"/>
  <c r="U79" i="8"/>
  <c r="T79" i="8"/>
  <c r="S79" i="8"/>
  <c r="R79" i="8"/>
  <c r="Q79" i="8"/>
  <c r="P79" i="8"/>
  <c r="U76" i="8"/>
  <c r="T76" i="8"/>
  <c r="S76" i="8"/>
  <c r="R76" i="8"/>
  <c r="Q76" i="8"/>
  <c r="P76" i="8"/>
  <c r="U72" i="8"/>
  <c r="U71" i="8" s="1"/>
  <c r="T72" i="8"/>
  <c r="T71" i="8" s="1"/>
  <c r="S72" i="8"/>
  <c r="S71" i="8" s="1"/>
  <c r="R72" i="8"/>
  <c r="R71" i="8" s="1"/>
  <c r="F34" i="10" s="1"/>
  <c r="G34" i="10" s="1"/>
  <c r="Q72" i="8"/>
  <c r="Q71" i="8" s="1"/>
  <c r="P72" i="8"/>
  <c r="U67" i="8"/>
  <c r="T67" i="8"/>
  <c r="S67" i="8"/>
  <c r="R67" i="8"/>
  <c r="Q67" i="8"/>
  <c r="P67" i="8"/>
  <c r="U65" i="8"/>
  <c r="T65" i="8"/>
  <c r="S65" i="8"/>
  <c r="R65" i="8"/>
  <c r="Q65" i="8"/>
  <c r="P65" i="8"/>
  <c r="U63" i="8"/>
  <c r="T63" i="8"/>
  <c r="S63" i="8"/>
  <c r="R63" i="8"/>
  <c r="Q63" i="8"/>
  <c r="P63" i="8"/>
  <c r="U60" i="8"/>
  <c r="T60" i="8"/>
  <c r="S60" i="8"/>
  <c r="R60" i="8"/>
  <c r="Q60" i="8"/>
  <c r="P60" i="8"/>
  <c r="U56" i="8"/>
  <c r="T56" i="8"/>
  <c r="S56" i="8"/>
  <c r="R56" i="8"/>
  <c r="Q56" i="8"/>
  <c r="P56" i="8"/>
  <c r="U53" i="8"/>
  <c r="T53" i="8"/>
  <c r="S53" i="8"/>
  <c r="R53" i="8"/>
  <c r="Q53" i="8"/>
  <c r="P53" i="8"/>
  <c r="U49" i="8"/>
  <c r="T49" i="8"/>
  <c r="S49" i="8"/>
  <c r="R49" i="8"/>
  <c r="Q49" i="8"/>
  <c r="P49" i="8"/>
  <c r="U46" i="8"/>
  <c r="T46" i="8"/>
  <c r="S46" i="8"/>
  <c r="R46" i="8"/>
  <c r="Q46" i="8"/>
  <c r="P46" i="8"/>
  <c r="U44" i="8"/>
  <c r="T44" i="8"/>
  <c r="S44" i="8"/>
  <c r="R44" i="8"/>
  <c r="Q44" i="8"/>
  <c r="P44" i="8"/>
  <c r="U41" i="8"/>
  <c r="T41" i="8"/>
  <c r="S41" i="8"/>
  <c r="R41" i="8"/>
  <c r="Q41" i="8"/>
  <c r="P41" i="8"/>
  <c r="U35" i="8"/>
  <c r="T35" i="8"/>
  <c r="S35" i="8"/>
  <c r="R35" i="8"/>
  <c r="Q35" i="8"/>
  <c r="P35" i="8"/>
  <c r="U32" i="8"/>
  <c r="T32" i="8"/>
  <c r="S32" i="8"/>
  <c r="R32" i="8"/>
  <c r="Q32" i="8"/>
  <c r="P32" i="8"/>
  <c r="U30" i="8"/>
  <c r="S30" i="8"/>
  <c r="R30" i="8"/>
  <c r="Q30" i="8"/>
  <c r="P30" i="8"/>
  <c r="U28" i="8"/>
  <c r="S28" i="8"/>
  <c r="R28" i="8"/>
  <c r="Q28" i="8"/>
  <c r="P28" i="8"/>
  <c r="U24" i="8"/>
  <c r="T24" i="8"/>
  <c r="S24" i="8"/>
  <c r="R24" i="8"/>
  <c r="Q24" i="8"/>
  <c r="P24" i="8"/>
  <c r="O24" i="8" s="1"/>
  <c r="U20" i="8"/>
  <c r="U19" i="8" s="1"/>
  <c r="T20" i="8"/>
  <c r="T19" i="8" s="1"/>
  <c r="S20" i="8"/>
  <c r="S19" i="8" s="1"/>
  <c r="R20" i="8"/>
  <c r="R19" i="8" s="1"/>
  <c r="Q20" i="8"/>
  <c r="Q19" i="8" s="1"/>
  <c r="P20" i="8"/>
  <c r="U14" i="8"/>
  <c r="U13" i="8" s="1"/>
  <c r="T14" i="8"/>
  <c r="T13" i="8" s="1"/>
  <c r="S14" i="8"/>
  <c r="R14" i="8"/>
  <c r="R13" i="8" s="1"/>
  <c r="Q14" i="8"/>
  <c r="Q13" i="8" s="1"/>
  <c r="P14" i="8"/>
  <c r="U11" i="8"/>
  <c r="U10" i="8" s="1"/>
  <c r="T11" i="8"/>
  <c r="T10" i="8" s="1"/>
  <c r="S11" i="8"/>
  <c r="S10" i="8" s="1"/>
  <c r="R11" i="8"/>
  <c r="R10" i="8" s="1"/>
  <c r="Q11" i="8"/>
  <c r="Q10" i="8" s="1"/>
  <c r="P11" i="8"/>
  <c r="S23" i="8" l="1"/>
  <c r="O35" i="8"/>
  <c r="O56" i="8"/>
  <c r="O63" i="8"/>
  <c r="O67" i="8"/>
  <c r="O76" i="8"/>
  <c r="O81" i="8"/>
  <c r="O86" i="8"/>
  <c r="O96" i="8"/>
  <c r="O44" i="8"/>
  <c r="O49" i="8"/>
  <c r="O30" i="8"/>
  <c r="P101" i="8"/>
  <c r="O102" i="8"/>
  <c r="O32" i="8"/>
  <c r="O46" i="8"/>
  <c r="O60" i="8"/>
  <c r="O65" i="8"/>
  <c r="P71" i="8"/>
  <c r="O72" i="8"/>
  <c r="O79" i="8"/>
  <c r="O83" i="8"/>
  <c r="P89" i="8"/>
  <c r="O89" i="8" s="1"/>
  <c r="O90" i="8"/>
  <c r="O99" i="8"/>
  <c r="P105" i="8"/>
  <c r="O106" i="8"/>
  <c r="P13" i="8"/>
  <c r="O14" i="8"/>
  <c r="E23" i="3"/>
  <c r="F9" i="1"/>
  <c r="O41" i="8"/>
  <c r="O53" i="8"/>
  <c r="P10" i="8"/>
  <c r="O11" i="8"/>
  <c r="P19" i="8"/>
  <c r="O20" i="8"/>
  <c r="O28" i="8"/>
  <c r="T23" i="8"/>
  <c r="Q95" i="8"/>
  <c r="Q94" i="8" s="1"/>
  <c r="P95" i="8"/>
  <c r="F12" i="1"/>
  <c r="P23" i="8"/>
  <c r="S75" i="8"/>
  <c r="P48" i="8"/>
  <c r="Q48" i="8"/>
  <c r="T48" i="8"/>
  <c r="F54" i="10" s="1"/>
  <c r="G54" i="10" s="1"/>
  <c r="U95" i="8"/>
  <c r="U94" i="8" s="1"/>
  <c r="U93" i="8" s="1"/>
  <c r="U34" i="8"/>
  <c r="R9" i="8"/>
  <c r="S34" i="8"/>
  <c r="F44" i="10" s="1"/>
  <c r="G44" i="10" s="1"/>
  <c r="R95" i="8"/>
  <c r="F38" i="10" s="1"/>
  <c r="G38" i="10" s="1"/>
  <c r="U9" i="8"/>
  <c r="S13" i="8"/>
  <c r="S9" i="8" s="1"/>
  <c r="P34" i="8"/>
  <c r="R23" i="8"/>
  <c r="F31" i="10" s="1"/>
  <c r="G31" i="10" s="1"/>
  <c r="Q75" i="8"/>
  <c r="U75" i="8"/>
  <c r="F61" i="10" s="1"/>
  <c r="U23" i="8"/>
  <c r="T34" i="8"/>
  <c r="S48" i="8"/>
  <c r="F45" i="10" s="1"/>
  <c r="T95" i="8"/>
  <c r="T9" i="8"/>
  <c r="Q34" i="8"/>
  <c r="R34" i="8"/>
  <c r="F32" i="10" s="1"/>
  <c r="G32" i="10" s="1"/>
  <c r="U48" i="8"/>
  <c r="F39" i="10"/>
  <c r="G39" i="10" s="1"/>
  <c r="S105" i="8"/>
  <c r="F50" i="10" s="1"/>
  <c r="G50" i="10" s="1"/>
  <c r="R48" i="8"/>
  <c r="F33" i="10" s="1"/>
  <c r="G33" i="10" s="1"/>
  <c r="B24" i="9"/>
  <c r="E26" i="9" s="1"/>
  <c r="Q9" i="8"/>
  <c r="P94" i="8"/>
  <c r="T75" i="8"/>
  <c r="P75" i="8"/>
  <c r="Q23" i="8"/>
  <c r="R75" i="8"/>
  <c r="F35" i="10" s="1"/>
  <c r="G35" i="10" s="1"/>
  <c r="Q88" i="8"/>
  <c r="S95" i="8"/>
  <c r="P9" i="8" l="1"/>
  <c r="F34" i="3"/>
  <c r="O9" i="8"/>
  <c r="F17" i="10"/>
  <c r="G17" i="10" s="1"/>
  <c r="O48" i="8"/>
  <c r="F16" i="10"/>
  <c r="G16" i="10" s="1"/>
  <c r="O34" i="8"/>
  <c r="F15" i="10"/>
  <c r="G15" i="10" s="1"/>
  <c r="O23" i="8"/>
  <c r="F24" i="10"/>
  <c r="O95" i="8"/>
  <c r="P88" i="8"/>
  <c r="P8" i="8" s="1"/>
  <c r="F13" i="10"/>
  <c r="G13" i="10" s="1"/>
  <c r="O19" i="8"/>
  <c r="F19" i="10"/>
  <c r="G19" i="10" s="1"/>
  <c r="G14" i="10" s="1"/>
  <c r="O75" i="8"/>
  <c r="F18" i="10"/>
  <c r="G18" i="10" s="1"/>
  <c r="O71" i="8"/>
  <c r="F12" i="10"/>
  <c r="G12" i="10" s="1"/>
  <c r="O13" i="8"/>
  <c r="U22" i="8"/>
  <c r="U8" i="8" s="1"/>
  <c r="F26" i="10"/>
  <c r="G26" i="10" s="1"/>
  <c r="O105" i="8"/>
  <c r="F11" i="10"/>
  <c r="O10" i="8"/>
  <c r="F46" i="3"/>
  <c r="F21" i="10"/>
  <c r="F25" i="10"/>
  <c r="G25" i="10" s="1"/>
  <c r="O101" i="8"/>
  <c r="F53" i="10"/>
  <c r="F52" i="10" s="1"/>
  <c r="F51" i="3"/>
  <c r="G51" i="3" s="1"/>
  <c r="T22" i="8"/>
  <c r="R94" i="8"/>
  <c r="R93" i="8" s="1"/>
  <c r="P22" i="8"/>
  <c r="T94" i="8"/>
  <c r="F57" i="10"/>
  <c r="F33" i="3"/>
  <c r="G34" i="3"/>
  <c r="F43" i="10"/>
  <c r="F42" i="10" s="1"/>
  <c r="G45" i="10"/>
  <c r="G43" i="10" s="1"/>
  <c r="S22" i="8"/>
  <c r="F38" i="3" s="1"/>
  <c r="G38" i="3" s="1"/>
  <c r="G61" i="10"/>
  <c r="F60" i="10"/>
  <c r="F59" i="10" s="1"/>
  <c r="F58" i="10" s="1"/>
  <c r="F40" i="3"/>
  <c r="G40" i="3" s="1"/>
  <c r="F37" i="10"/>
  <c r="F36" i="10" s="1"/>
  <c r="Q93" i="8"/>
  <c r="F47" i="3"/>
  <c r="G47" i="3" s="1"/>
  <c r="S94" i="8"/>
  <c r="S93" i="8" s="1"/>
  <c r="F48" i="10"/>
  <c r="F30" i="10"/>
  <c r="F29" i="10" s="1"/>
  <c r="R22" i="8"/>
  <c r="F37" i="3" s="1"/>
  <c r="P93" i="8"/>
  <c r="Q22" i="8"/>
  <c r="F14" i="10" l="1"/>
  <c r="J10" i="9"/>
  <c r="F10" i="10"/>
  <c r="F9" i="10" s="1"/>
  <c r="F8" i="10" s="1"/>
  <c r="G11" i="10"/>
  <c r="G10" i="10" s="1"/>
  <c r="J11" i="9"/>
  <c r="F36" i="3"/>
  <c r="O22" i="8"/>
  <c r="T7" i="8"/>
  <c r="O94" i="8"/>
  <c r="F43" i="3"/>
  <c r="O88" i="8"/>
  <c r="G24" i="10"/>
  <c r="G23" i="10" s="1"/>
  <c r="G22" i="10" s="1"/>
  <c r="F23" i="10"/>
  <c r="F22" i="10" s="1"/>
  <c r="U7" i="8"/>
  <c r="F20" i="10"/>
  <c r="G21" i="10"/>
  <c r="G46" i="3"/>
  <c r="G36" i="3"/>
  <c r="F35" i="3"/>
  <c r="R8" i="8"/>
  <c r="T8" i="8"/>
  <c r="F39" i="3"/>
  <c r="G39" i="3" s="1"/>
  <c r="R7" i="8"/>
  <c r="F48" i="3"/>
  <c r="G48" i="3" s="1"/>
  <c r="P7" i="8"/>
  <c r="G37" i="3"/>
  <c r="S8" i="8"/>
  <c r="F56" i="10"/>
  <c r="F55" i="10" s="1"/>
  <c r="F51" i="10" s="1"/>
  <c r="G57" i="10"/>
  <c r="F28" i="10"/>
  <c r="T93" i="8"/>
  <c r="O93" i="8" s="1"/>
  <c r="F50" i="3"/>
  <c r="G50" i="3" s="1"/>
  <c r="F47" i="10"/>
  <c r="F46" i="10" s="1"/>
  <c r="F41" i="10" s="1"/>
  <c r="G48" i="10"/>
  <c r="S7" i="8"/>
  <c r="F49" i="3"/>
  <c r="Q7" i="8"/>
  <c r="Q8" i="8"/>
  <c r="O8" i="8" l="1"/>
  <c r="G35" i="3"/>
  <c r="F45" i="3"/>
  <c r="F7" i="10"/>
  <c r="F6" i="10" s="1"/>
  <c r="F69" i="10"/>
  <c r="O7" i="8"/>
  <c r="O3" i="8" s="1"/>
  <c r="G43" i="3"/>
  <c r="F42" i="3"/>
  <c r="F32" i="3" s="1"/>
  <c r="F27" i="10"/>
  <c r="G12" i="1"/>
  <c r="G13" i="1"/>
  <c r="F44" i="3"/>
  <c r="G49" i="3"/>
  <c r="G45" i="3" s="1"/>
  <c r="A44" i="10"/>
  <c r="D54" i="10"/>
  <c r="A54" i="10"/>
  <c r="F53" i="3" l="1"/>
  <c r="C12" i="5" s="1"/>
  <c r="C11" i="5" s="1"/>
  <c r="C10" i="5" s="1"/>
  <c r="D50" i="10"/>
  <c r="D49" i="10"/>
  <c r="D48" i="10"/>
  <c r="D68" i="10" s="1"/>
  <c r="A50" i="10"/>
  <c r="A49" i="10"/>
  <c r="A48" i="10"/>
  <c r="D40" i="10"/>
  <c r="D39" i="10"/>
  <c r="A40" i="10"/>
  <c r="A39" i="10"/>
  <c r="A73" i="10"/>
  <c r="D38" i="10"/>
  <c r="D57" i="10" s="1"/>
  <c r="A38" i="10"/>
  <c r="D26" i="10"/>
  <c r="A26" i="10"/>
  <c r="D25" i="10"/>
  <c r="A25" i="10"/>
  <c r="D24" i="10"/>
  <c r="A24" i="10"/>
  <c r="D61" i="10"/>
  <c r="D32" i="10"/>
  <c r="D44" i="10" s="1"/>
  <c r="D65" i="10" s="1"/>
  <c r="D21" i="10"/>
  <c r="A21" i="10"/>
  <c r="D19" i="10"/>
  <c r="A19" i="10"/>
  <c r="D18" i="10"/>
  <c r="A18" i="10"/>
  <c r="D17" i="10"/>
  <c r="A17" i="10"/>
  <c r="D16" i="10"/>
  <c r="A16" i="10"/>
  <c r="D15" i="10"/>
  <c r="A15" i="10"/>
  <c r="D13" i="10"/>
  <c r="A13" i="10"/>
  <c r="D12" i="10"/>
  <c r="A12" i="10"/>
  <c r="D11" i="10"/>
  <c r="A11" i="10"/>
  <c r="A1" i="10"/>
  <c r="A57" i="10" l="1"/>
  <c r="A68" i="10"/>
  <c r="O23" i="9"/>
  <c r="N23" i="9"/>
  <c r="E21" i="3" l="1"/>
  <c r="F21" i="3"/>
  <c r="F14" i="3"/>
  <c r="G14" i="3" s="1"/>
  <c r="H14" i="3" s="1"/>
  <c r="A1" i="5"/>
  <c r="A1" i="6"/>
  <c r="E20" i="3"/>
  <c r="G21" i="3" l="1"/>
  <c r="F20" i="3"/>
  <c r="E21" i="10"/>
  <c r="E20" i="10" s="1"/>
  <c r="E43" i="3" s="1"/>
  <c r="A1" i="3"/>
  <c r="H21" i="3" l="1"/>
  <c r="H20" i="3" s="1"/>
  <c r="G20" i="3"/>
  <c r="G20" i="10"/>
  <c r="A110" i="8"/>
  <c r="A16" i="6"/>
  <c r="A14" i="5"/>
  <c r="A55" i="3"/>
  <c r="H21" i="10" l="1"/>
  <c r="H20" i="10" s="1"/>
  <c r="H43" i="3"/>
  <c r="H42" i="3" s="1"/>
  <c r="E31" i="10" l="1"/>
  <c r="H31" i="10" s="1"/>
  <c r="E45" i="10"/>
  <c r="E34" i="10"/>
  <c r="H34" i="10" s="1"/>
  <c r="E39" i="10"/>
  <c r="H39" i="10" s="1"/>
  <c r="E25" i="10"/>
  <c r="H25" i="10" s="1"/>
  <c r="H17" i="3"/>
  <c r="E17" i="3"/>
  <c r="E17" i="10"/>
  <c r="H17" i="10" s="1"/>
  <c r="E35" i="10"/>
  <c r="H35" i="10" s="1"/>
  <c r="E15" i="10"/>
  <c r="E61" i="10"/>
  <c r="E42" i="3"/>
  <c r="G42" i="3"/>
  <c r="Q23" i="9"/>
  <c r="P23" i="9"/>
  <c r="F19" i="3" s="1"/>
  <c r="F17" i="3" s="1"/>
  <c r="M23" i="9"/>
  <c r="L23" i="9"/>
  <c r="K23" i="9"/>
  <c r="E16" i="3" s="1"/>
  <c r="G94" i="8"/>
  <c r="F94" i="8"/>
  <c r="G88" i="8"/>
  <c r="F88" i="8"/>
  <c r="G86" i="8"/>
  <c r="F86" i="8"/>
  <c r="G76" i="8"/>
  <c r="F76" i="8"/>
  <c r="G72" i="8"/>
  <c r="F72" i="8"/>
  <c r="G67" i="8"/>
  <c r="F67" i="8"/>
  <c r="G53" i="8"/>
  <c r="F53" i="8"/>
  <c r="G35" i="8"/>
  <c r="F35" i="8"/>
  <c r="G22" i="8"/>
  <c r="G9" i="8" s="1"/>
  <c r="F22" i="8"/>
  <c r="F9" i="8" s="1"/>
  <c r="F13" i="3" l="1"/>
  <c r="G13" i="3" s="1"/>
  <c r="H13" i="3" s="1"/>
  <c r="E54" i="10"/>
  <c r="E53" i="10" s="1"/>
  <c r="G53" i="10"/>
  <c r="G52" i="10" s="1"/>
  <c r="E44" i="10"/>
  <c r="H44" i="10" s="1"/>
  <c r="E19" i="10"/>
  <c r="H19" i="10" s="1"/>
  <c r="E40" i="10"/>
  <c r="H40" i="10" s="1"/>
  <c r="E16" i="10"/>
  <c r="H16" i="10" s="1"/>
  <c r="E49" i="10"/>
  <c r="H49" i="10" s="1"/>
  <c r="E11" i="10"/>
  <c r="E57" i="10"/>
  <c r="E24" i="10"/>
  <c r="E26" i="10"/>
  <c r="H26" i="10" s="1"/>
  <c r="E13" i="10"/>
  <c r="H13" i="10" s="1"/>
  <c r="E38" i="10"/>
  <c r="E33" i="10"/>
  <c r="H33" i="10" s="1"/>
  <c r="E60" i="10"/>
  <c r="H61" i="10"/>
  <c r="E50" i="10"/>
  <c r="H15" i="10"/>
  <c r="G17" i="3"/>
  <c r="E15" i="3"/>
  <c r="E12" i="3"/>
  <c r="F24" i="8"/>
  <c r="G24" i="8"/>
  <c r="F8" i="1"/>
  <c r="F12" i="3" l="1"/>
  <c r="G15" i="3"/>
  <c r="E43" i="10"/>
  <c r="E42" i="10" s="1"/>
  <c r="G42" i="10"/>
  <c r="H45" i="10"/>
  <c r="H43" i="10" s="1"/>
  <c r="H42" i="10" s="1"/>
  <c r="H54" i="10"/>
  <c r="H53" i="10" s="1"/>
  <c r="E56" i="10"/>
  <c r="E23" i="10"/>
  <c r="H23" i="10" s="1"/>
  <c r="E12" i="10"/>
  <c r="H12" i="10" s="1"/>
  <c r="E48" i="10"/>
  <c r="H48" i="10" s="1"/>
  <c r="H24" i="10"/>
  <c r="E32" i="10"/>
  <c r="G60" i="10"/>
  <c r="H60" i="10" s="1"/>
  <c r="E59" i="10"/>
  <c r="H38" i="10"/>
  <c r="E37" i="10"/>
  <c r="E18" i="10"/>
  <c r="E39" i="3"/>
  <c r="E52" i="10"/>
  <c r="H11" i="10"/>
  <c r="G12" i="3"/>
  <c r="H12" i="3"/>
  <c r="F11" i="1"/>
  <c r="F14" i="1" s="1"/>
  <c r="E38" i="3" l="1"/>
  <c r="E46" i="3"/>
  <c r="H38" i="3"/>
  <c r="E55" i="10"/>
  <c r="E51" i="10" s="1"/>
  <c r="E50" i="3"/>
  <c r="H57" i="10"/>
  <c r="H56" i="10" s="1"/>
  <c r="H55" i="10" s="1"/>
  <c r="G56" i="10"/>
  <c r="G55" i="10" s="1"/>
  <c r="E30" i="10"/>
  <c r="E29" i="10" s="1"/>
  <c r="H32" i="10"/>
  <c r="H30" i="10" s="1"/>
  <c r="E22" i="10"/>
  <c r="E47" i="10"/>
  <c r="E46" i="10" s="1"/>
  <c r="E41" i="10" s="1"/>
  <c r="E10" i="10"/>
  <c r="E34" i="3" s="1"/>
  <c r="H10" i="10"/>
  <c r="G59" i="10"/>
  <c r="H59" i="10" s="1"/>
  <c r="E58" i="10"/>
  <c r="E36" i="10"/>
  <c r="E48" i="3"/>
  <c r="G37" i="10"/>
  <c r="H37" i="10" s="1"/>
  <c r="H50" i="10"/>
  <c r="H47" i="10" s="1"/>
  <c r="G47" i="10"/>
  <c r="G46" i="10" s="1"/>
  <c r="H18" i="10"/>
  <c r="E14" i="10"/>
  <c r="H39" i="3"/>
  <c r="H50" i="3" l="1"/>
  <c r="H52" i="10"/>
  <c r="H51" i="10" s="1"/>
  <c r="G51" i="10"/>
  <c r="E28" i="10"/>
  <c r="E27" i="10" s="1"/>
  <c r="G30" i="10"/>
  <c r="G29" i="10" s="1"/>
  <c r="E37" i="3"/>
  <c r="E49" i="3"/>
  <c r="E45" i="3" s="1"/>
  <c r="H22" i="10"/>
  <c r="H29" i="10"/>
  <c r="E9" i="10"/>
  <c r="E8" i="10" s="1"/>
  <c r="J23" i="9"/>
  <c r="G9" i="1" s="1"/>
  <c r="G58" i="10"/>
  <c r="H58" i="10" s="1"/>
  <c r="E40" i="3"/>
  <c r="H48" i="3"/>
  <c r="G36" i="10"/>
  <c r="H36" i="10" s="1"/>
  <c r="H46" i="3"/>
  <c r="E36" i="3"/>
  <c r="E33" i="3"/>
  <c r="H15" i="3"/>
  <c r="E35" i="3" l="1"/>
  <c r="E32" i="3" s="1"/>
  <c r="F23" i="3"/>
  <c r="E44" i="3"/>
  <c r="H46" i="10"/>
  <c r="H41" i="10" s="1"/>
  <c r="G41" i="10"/>
  <c r="E7" i="10"/>
  <c r="E6" i="10" s="1"/>
  <c r="E69" i="10"/>
  <c r="J24" i="9"/>
  <c r="M26" i="9" s="1"/>
  <c r="G28" i="10"/>
  <c r="G27" i="10" s="1"/>
  <c r="H28" i="10"/>
  <c r="H37" i="3"/>
  <c r="H49" i="3"/>
  <c r="H47" i="3"/>
  <c r="H40" i="3"/>
  <c r="H14" i="10"/>
  <c r="H9" i="10" s="1"/>
  <c r="H8" i="10" s="1"/>
  <c r="G9" i="10"/>
  <c r="G8" i="10" s="1"/>
  <c r="H34" i="3"/>
  <c r="H33" i="3" s="1"/>
  <c r="G33" i="3"/>
  <c r="H45" i="3" l="1"/>
  <c r="F22" i="3"/>
  <c r="F11" i="3" s="1"/>
  <c r="F26" i="3" s="1"/>
  <c r="G23" i="3"/>
  <c r="G8" i="1"/>
  <c r="H27" i="10"/>
  <c r="E53" i="3"/>
  <c r="B12" i="5" s="1"/>
  <c r="B11" i="5" s="1"/>
  <c r="B10" i="5" s="1"/>
  <c r="H44" i="3"/>
  <c r="G69" i="10"/>
  <c r="G7" i="10"/>
  <c r="G6" i="10" s="1"/>
  <c r="H7" i="10"/>
  <c r="H69" i="10"/>
  <c r="G11" i="1"/>
  <c r="G44" i="3"/>
  <c r="H13" i="1" s="1"/>
  <c r="I13" i="1" s="1"/>
  <c r="E22" i="3"/>
  <c r="H36" i="3"/>
  <c r="G32" i="3"/>
  <c r="H12" i="1" s="1"/>
  <c r="I12" i="1" s="1"/>
  <c r="E24" i="3"/>
  <c r="H35" i="3" l="1"/>
  <c r="H32" i="3" s="1"/>
  <c r="H53" i="3" s="1"/>
  <c r="G22" i="3"/>
  <c r="H22" i="3" s="1"/>
  <c r="H23" i="3"/>
  <c r="H6" i="10"/>
  <c r="G14" i="1"/>
  <c r="G30" i="1" s="1"/>
  <c r="G53" i="3"/>
  <c r="E11" i="3"/>
  <c r="E26" i="3" s="1"/>
  <c r="G24" i="3"/>
  <c r="D12" i="5" l="1"/>
  <c r="H11" i="1"/>
  <c r="I11" i="1"/>
  <c r="G11" i="3"/>
  <c r="H24" i="3"/>
  <c r="G26" i="3" l="1"/>
  <c r="H9" i="1"/>
  <c r="D11" i="5"/>
  <c r="E12" i="5"/>
  <c r="H11" i="3"/>
  <c r="H26" i="3" s="1"/>
  <c r="E11" i="5" l="1"/>
  <c r="D10" i="5"/>
  <c r="E10" i="5" s="1"/>
  <c r="I9" i="1"/>
  <c r="I8" i="1" s="1"/>
  <c r="I14" i="1" s="1"/>
  <c r="H8" i="1"/>
  <c r="H14" i="1" s="1"/>
  <c r="H30" i="1"/>
  <c r="I30" i="1"/>
</calcChain>
</file>

<file path=xl/sharedStrings.xml><?xml version="1.0" encoding="utf-8"?>
<sst xmlns="http://schemas.openxmlformats.org/spreadsheetml/2006/main" count="337" uniqueCount="206">
  <si>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</si>
  <si>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</si>
  <si>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</si>
  <si>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</si>
  <si>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</si>
  <si>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</si>
  <si>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</si>
  <si>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</si>
  <si>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</si>
  <si>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</si>
  <si>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</si>
  <si>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</si>
  <si>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</si>
  <si>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</si>
  <si>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</si>
  <si>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</si>
  <si>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</si>
  <si>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</si>
  <si>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</si>
  <si>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</si>
  <si>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</si>
  <si>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</si>
  <si>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</si>
  <si>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</si>
  <si>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</si>
  <si>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</si>
  <si>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</si>
  <si>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</si>
  <si>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</si>
  <si>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</si>
  <si>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</si>
  <si>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</si>
  <si>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</si>
  <si>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</si>
  <si>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</si>
  <si>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</si>
  <si>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</si>
  <si>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</si>
  <si>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</si>
  <si>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</si>
  <si>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</si>
  <si>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</si>
  <si>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</si>
  <si>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</si>
  <si>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</si>
  <si>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</si>
  <si>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</si>
  <si>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</si>
  <si>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</si>
  <si>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</si>
  <si>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</si>
  <si>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</si>
  <si>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EUR</t>
  </si>
  <si>
    <t>08 Rekreacija, kultura, religija</t>
  </si>
  <si>
    <t>082 Službe kulture</t>
  </si>
  <si>
    <t>Prihodi od upravnih i
administrativnih pristojbi, pristojbi po posebnim propisima i naknada</t>
  </si>
  <si>
    <t>Kazne, upravne mjere i ostali rashodi</t>
  </si>
  <si>
    <t>Financijski rashodi</t>
  </si>
  <si>
    <t>UKUPNO PRIHODI:</t>
  </si>
  <si>
    <t>UKUPNO RASHODI:</t>
  </si>
  <si>
    <t>Pod skupina</t>
  </si>
  <si>
    <t>Odjeljak</t>
  </si>
  <si>
    <t>Osn. račun</t>
  </si>
  <si>
    <t>Naziv računa</t>
  </si>
  <si>
    <t>Vlastiti
prihodi</t>
  </si>
  <si>
    <t>Prihodi za posebne namjene</t>
  </si>
  <si>
    <t>Pomoći</t>
  </si>
  <si>
    <t xml:space="preserve"> Procjena 2005.</t>
  </si>
  <si>
    <t xml:space="preserve"> Procjena 2006.</t>
  </si>
  <si>
    <t>AKTIVNOST 01 - REDOVNI IZDACI POSLOVANJA</t>
  </si>
  <si>
    <t>Plaće (Bruto)</t>
  </si>
  <si>
    <t>Plaće za redovan rad</t>
  </si>
  <si>
    <t>Plaće za zaposlenike</t>
  </si>
  <si>
    <t>Ostali rashodi za zaposlene</t>
  </si>
  <si>
    <t>Nagrade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</si>
  <si>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</si>
  <si>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</si>
  <si>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</si>
  <si>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</si>
  <si>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</si>
  <si>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Naknade troškova zaposlenima</t>
  </si>
  <si>
    <t>Službena putovanja</t>
  </si>
  <si>
    <t>Dnevnice za službeni put u zemlji</t>
  </si>
  <si>
    <t>Naknade za smještaj na sl. putu</t>
  </si>
  <si>
    <t>Naknada za službeni put u zemlji</t>
  </si>
  <si>
    <t>Naknade za prijevoz</t>
  </si>
  <si>
    <t>Naknade za prijevoz na posao i s posla</t>
  </si>
  <si>
    <t>Stručno usavršavanje radnika</t>
  </si>
  <si>
    <t>Seminari, savjetovanja i simpoziji</t>
  </si>
  <si>
    <t>Rashodi za materijal i energiju</t>
  </si>
  <si>
    <t>Uredski materijal i ostali materijalni rashodi</t>
  </si>
  <si>
    <t>Literatura</t>
  </si>
  <si>
    <t>Materijal i sredstva za čišćenje i održavanje</t>
  </si>
  <si>
    <t>Materijal za higijenske potrebe i njegu</t>
  </si>
  <si>
    <t>Ostali materijal za potrebe redovnog poslovanja</t>
  </si>
  <si>
    <t>Materijal i dijelovi za tekuće i inv.održavanje</t>
  </si>
  <si>
    <t>Materijal i dijelovi za tekuće i inv. održavanje</t>
  </si>
  <si>
    <t>Sitni inventar</t>
  </si>
  <si>
    <t>Rashodi za usluge</t>
  </si>
  <si>
    <t>Usluge telefona, pošte i prijevoza</t>
  </si>
  <si>
    <t>Usluge telefona, telefaksa</t>
  </si>
  <si>
    <t>Poštarina</t>
  </si>
  <si>
    <t>Usluge tek i inv. odr.postr. i opreme</t>
  </si>
  <si>
    <t>Zakupnine i najamnine</t>
  </si>
  <si>
    <t>Licence</t>
  </si>
  <si>
    <t>Intelektualne i osobne usluge</t>
  </si>
  <si>
    <t>Ostale intelektualne usluge</t>
  </si>
  <si>
    <t>Računalne usluge</t>
  </si>
  <si>
    <t>Ostale računalne usluge</t>
  </si>
  <si>
    <t>Ostale usluge</t>
  </si>
  <si>
    <t>Grafič. i tisk. usl., usl.kopiranja i uvezivanja</t>
  </si>
  <si>
    <t>Ostale nespomenute usluge</t>
  </si>
  <si>
    <t>Naknade troškova službenog puta</t>
  </si>
  <si>
    <t>Naknade ostalih troškova</t>
  </si>
  <si>
    <t>Ostali nespomenuti rashodi poslovanja</t>
  </si>
  <si>
    <t>Premije osiguranja</t>
  </si>
  <si>
    <t>Premije osiguranja ostale imovine</t>
  </si>
  <si>
    <t>Reprezentacija</t>
  </si>
  <si>
    <t>Članarine</t>
  </si>
  <si>
    <t>Tuzemne članarine</t>
  </si>
  <si>
    <t>Ostali financijski rashodi</t>
  </si>
  <si>
    <t>Bankarske usluge i usluge platnog prometa</t>
  </si>
  <si>
    <t>Usluge banaka</t>
  </si>
  <si>
    <t>Ras.za nabavu proizv. dugotrajne imovine</t>
  </si>
  <si>
    <t>Postrojenja i oprema</t>
  </si>
  <si>
    <t>Uredska oprema i namještaj</t>
  </si>
  <si>
    <t>Računala i računalna oprema</t>
  </si>
  <si>
    <t>Uredski namještaj</t>
  </si>
  <si>
    <t>Uređaji, strojevi i oprema za ostale namjene</t>
  </si>
  <si>
    <t>Uređaji</t>
  </si>
  <si>
    <t>Knjige</t>
  </si>
  <si>
    <t>Knjige u knjižnicama</t>
  </si>
  <si>
    <t>Nematerijalna proizvedena imovina</t>
  </si>
  <si>
    <t>Umjetnička, literarna i znanstvena djela</t>
  </si>
  <si>
    <t>Zvučni i tekstualni zapisi (AVE građa)</t>
  </si>
  <si>
    <t xml:space="preserve">Donacije </t>
  </si>
  <si>
    <t>Prihodi od nefinancijske imovine i nadokade šteta s osnova osiguranja</t>
  </si>
  <si>
    <t>Namjenski primici
od zaduživanja</t>
  </si>
  <si>
    <t>63622 (Ministarstvo kulture)</t>
  </si>
  <si>
    <t>Preneseni višak</t>
  </si>
  <si>
    <t>Ukupno (po izvorima)</t>
  </si>
  <si>
    <t>Izvor financiranja 11</t>
  </si>
  <si>
    <t>Izvor financiranja 42</t>
  </si>
  <si>
    <t>Izvor financiranja 51</t>
  </si>
  <si>
    <t xml:space="preserve">Rashodi za nabavu nefinancijske imovine </t>
  </si>
  <si>
    <t>Sveukupno rashodi:</t>
  </si>
  <si>
    <t>Pokriveni manjak:</t>
  </si>
  <si>
    <t>Korišteni višak:</t>
  </si>
  <si>
    <t xml:space="preserve">                                                                                                                                </t>
  </si>
  <si>
    <t xml:space="preserve">        </t>
  </si>
  <si>
    <t>Prihodi od imovine</t>
  </si>
  <si>
    <t>Projekcija 
za 2026.</t>
  </si>
  <si>
    <t>Pomoći EU</t>
  </si>
  <si>
    <t>Prihodi od prodaje proizvoda i robe te pruženih usluga i prihodi od donacija</t>
  </si>
  <si>
    <t>Donacije</t>
  </si>
  <si>
    <t>Izvor financiranja 52</t>
  </si>
  <si>
    <t>636220 (Ministarstvo kulture-otkup knjiga)</t>
  </si>
  <si>
    <t>Pristojbe i naknade</t>
  </si>
  <si>
    <t>Sudske pristojbe</t>
  </si>
  <si>
    <t>Javnobilježničke pristojbe</t>
  </si>
  <si>
    <t>Usluge platnog prometa</t>
  </si>
  <si>
    <t>Knjige - otkup MK</t>
  </si>
  <si>
    <t>Premije osiguranja zaposlenih</t>
  </si>
  <si>
    <t>63813 (Pomoć EU)</t>
  </si>
  <si>
    <t>Pomoći
EU</t>
  </si>
  <si>
    <t>Usluge tekućeg i investicijskog održavanja</t>
  </si>
  <si>
    <t>Naknade troš. osobama izvan radnog odnosa</t>
  </si>
  <si>
    <t>Izvor financiranja 61</t>
  </si>
  <si>
    <t>Energija</t>
  </si>
  <si>
    <t>Električna energija</t>
  </si>
  <si>
    <t>Plin</t>
  </si>
  <si>
    <t>Usluge interneta</t>
  </si>
  <si>
    <t>Komunalne usluge</t>
  </si>
  <si>
    <t>Opskrba vodom</t>
  </si>
  <si>
    <t>Iznošenje i odvoz smeća</t>
  </si>
  <si>
    <t>Ostale komunalne usluge</t>
  </si>
  <si>
    <t>Zakupnine i najamnine za građevinske objekte</t>
  </si>
  <si>
    <t>Usluge čišćenja, pranja i sl.</t>
  </si>
  <si>
    <t>Usluge tek. i inv. održavanja građ.objekta</t>
  </si>
  <si>
    <t>6711(Grad)</t>
  </si>
  <si>
    <t>6712(Grad)</t>
  </si>
  <si>
    <t>63613 (Krap.zag.županija)</t>
  </si>
  <si>
    <t xml:space="preserve">PROGRAM: 1015 </t>
  </si>
  <si>
    <t>JAVNE POTREBE U KULTURI I RELIGIJSKOJ KULTURI</t>
  </si>
  <si>
    <t>Aktivnost A101501</t>
  </si>
  <si>
    <t>REDOVNA DJELATNOST GRADSKE KNJIŽNICE "KSAVER ŠANDOR GJALSKI"</t>
  </si>
  <si>
    <t>Aktivnost A101502</t>
  </si>
  <si>
    <t>RASHODI IZ VLASTITIH I OSTALIH PRIHODA GRADSKE KNJIŽNICE "KSAVER ŠANDOR GJALSKI"</t>
  </si>
  <si>
    <t>Ostale naknade troškova zaposlenima</t>
  </si>
  <si>
    <t>Naknada za korištenje privatnog automobila u
službene svrhe</t>
  </si>
  <si>
    <t>PLAN 2024.</t>
  </si>
  <si>
    <t xml:space="preserve">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</si>
  <si>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63612 (Ministarstvo kulture)</t>
  </si>
  <si>
    <t>2. IZMJENA
PLANA
2024.
UKUPNO</t>
  </si>
  <si>
    <t>2. IZMJENA PLANA</t>
  </si>
  <si>
    <t>Zabok, 14.10.2024.</t>
  </si>
  <si>
    <t>2. IZMJENA
PLANA 2024.</t>
  </si>
  <si>
    <t>2. IZMJENA FINANCIJSKOG PLANA
GRADSKE KNJIŽNICE KSAVER ŠANDOR GJALSKI 
ZA 2024. I PROJEKCIJA ZA 2025. I 2026. GODINU</t>
  </si>
  <si>
    <t>2. IZMJENA</t>
  </si>
  <si>
    <t>2. IZMJENA PLANA
2024.</t>
  </si>
  <si>
    <t>2. IZMJENA PLANA 2024.</t>
  </si>
  <si>
    <t>65267 (naknada štete)</t>
  </si>
  <si>
    <t>Prihodi od nefinancijske imovine i 
nadokande šteta s osnova osiguranja</t>
  </si>
  <si>
    <t>Izvor financiranja 72</t>
  </si>
  <si>
    <t>Ukupno prihodi i primici za 2024.</t>
  </si>
  <si>
    <t>PLAN 2024.
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</si>
</sst>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7.5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306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left" wrapText="1"/>
    </xf>
    <xf numFmtId="0" fontId="13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quotePrefix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Alignment="1">
      <alignment horizontal="right"/>
    </xf>
    <xf numFmtId="0" fontId="10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/>
    </xf>
    <xf numFmtId="0" fontId="9" fillId="3" borderId="3" xfId="0" quotePrefix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9" fillId="3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3" fontId="23" fillId="0" borderId="0" xfId="1" applyNumberFormat="1" applyFont="1"/>
    <xf numFmtId="3" fontId="24" fillId="0" borderId="0" xfId="1" applyNumberFormat="1" applyFont="1" applyAlignment="1">
      <alignment horizontal="left"/>
    </xf>
    <xf numFmtId="3" fontId="10" fillId="0" borderId="6" xfId="1" applyNumberFormat="1" applyFont="1" applyBorder="1" applyAlignment="1">
      <alignment horizontal="center" vertical="center" wrapText="1"/>
    </xf>
    <xf numFmtId="3" fontId="25" fillId="0" borderId="6" xfId="1" applyNumberFormat="1" applyFont="1" applyBorder="1" applyAlignment="1">
      <alignment horizontal="center" vertical="center" wrapText="1"/>
    </xf>
    <xf numFmtId="3" fontId="22" fillId="0" borderId="7" xfId="1" applyNumberFormat="1" applyFont="1" applyBorder="1" applyAlignment="1">
      <alignment horizontal="center" wrapText="1"/>
    </xf>
    <xf numFmtId="3" fontId="10" fillId="0" borderId="8" xfId="1" applyNumberFormat="1" applyFont="1" applyBorder="1" applyAlignment="1">
      <alignment horizontal="center" vertical="center" wrapText="1"/>
    </xf>
    <xf numFmtId="3" fontId="23" fillId="0" borderId="0" xfId="1" applyNumberFormat="1" applyFont="1" applyAlignment="1">
      <alignment wrapText="1"/>
    </xf>
    <xf numFmtId="3" fontId="22" fillId="0" borderId="0" xfId="1" applyNumberFormat="1" applyFont="1" applyAlignment="1">
      <alignment horizontal="center" wrapText="1"/>
    </xf>
    <xf numFmtId="0" fontId="26" fillId="5" borderId="6" xfId="1" applyFont="1" applyFill="1" applyBorder="1" applyAlignment="1">
      <alignment horizontal="center"/>
    </xf>
    <xf numFmtId="3" fontId="22" fillId="5" borderId="6" xfId="1" applyNumberFormat="1" applyFont="1" applyFill="1" applyBorder="1" applyAlignment="1">
      <alignment vertical="center"/>
    </xf>
    <xf numFmtId="3" fontId="22" fillId="0" borderId="0" xfId="1" applyNumberFormat="1" applyFont="1"/>
    <xf numFmtId="3" fontId="23" fillId="6" borderId="0" xfId="1" applyNumberFormat="1" applyFont="1" applyFill="1"/>
    <xf numFmtId="0" fontId="26" fillId="7" borderId="6" xfId="1" applyFont="1" applyFill="1" applyBorder="1" applyAlignment="1">
      <alignment horizontal="center"/>
    </xf>
    <xf numFmtId="3" fontId="22" fillId="7" borderId="0" xfId="1" applyNumberFormat="1" applyFont="1" applyFill="1"/>
    <xf numFmtId="3" fontId="22" fillId="6" borderId="0" xfId="1" applyNumberFormat="1" applyFont="1" applyFill="1"/>
    <xf numFmtId="0" fontId="26" fillId="8" borderId="6" xfId="1" applyFont="1" applyFill="1" applyBorder="1" applyAlignment="1">
      <alignment horizontal="center"/>
    </xf>
    <xf numFmtId="3" fontId="22" fillId="8" borderId="6" xfId="1" applyNumberFormat="1" applyFont="1" applyFill="1" applyBorder="1" applyAlignment="1">
      <alignment vertical="center"/>
    </xf>
    <xf numFmtId="3" fontId="22" fillId="8" borderId="0" xfId="1" applyNumberFormat="1" applyFont="1" applyFill="1"/>
    <xf numFmtId="0" fontId="27" fillId="6" borderId="6" xfId="1" applyFont="1" applyFill="1" applyBorder="1" applyAlignment="1">
      <alignment horizontal="center"/>
    </xf>
    <xf numFmtId="0" fontId="26" fillId="6" borderId="6" xfId="1" applyFont="1" applyFill="1" applyBorder="1" applyAlignment="1">
      <alignment horizontal="center"/>
    </xf>
    <xf numFmtId="3" fontId="22" fillId="5" borderId="9" xfId="1" applyNumberFormat="1" applyFont="1" applyFill="1" applyBorder="1" applyAlignment="1">
      <alignment vertical="center"/>
    </xf>
    <xf numFmtId="3" fontId="23" fillId="5" borderId="0" xfId="1" applyNumberFormat="1" applyFont="1" applyFill="1"/>
    <xf numFmtId="3" fontId="22" fillId="8" borderId="9" xfId="1" applyNumberFormat="1" applyFont="1" applyFill="1" applyBorder="1" applyAlignment="1">
      <alignment vertical="center"/>
    </xf>
    <xf numFmtId="3" fontId="22" fillId="5" borderId="6" xfId="1" applyNumberFormat="1" applyFont="1" applyFill="1" applyBorder="1"/>
    <xf numFmtId="3" fontId="22" fillId="5" borderId="9" xfId="1" applyNumberFormat="1" applyFont="1" applyFill="1" applyBorder="1"/>
    <xf numFmtId="3" fontId="22" fillId="5" borderId="0" xfId="1" applyNumberFormat="1" applyFont="1" applyFill="1"/>
    <xf numFmtId="3" fontId="22" fillId="7" borderId="6" xfId="1" applyNumberFormat="1" applyFont="1" applyFill="1" applyBorder="1"/>
    <xf numFmtId="3" fontId="22" fillId="7" borderId="9" xfId="1" applyNumberFormat="1" applyFont="1" applyFill="1" applyBorder="1"/>
    <xf numFmtId="0" fontId="23" fillId="0" borderId="0" xfId="1" applyFont="1" applyAlignment="1">
      <alignment horizontal="center"/>
    </xf>
    <xf numFmtId="0" fontId="23" fillId="0" borderId="0" xfId="1" applyFont="1"/>
    <xf numFmtId="0" fontId="8" fillId="0" borderId="0" xfId="1"/>
    <xf numFmtId="0" fontId="10" fillId="0" borderId="0" xfId="1" applyFont="1"/>
    <xf numFmtId="0" fontId="7" fillId="0" borderId="0" xfId="1" applyFont="1"/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right"/>
    </xf>
    <xf numFmtId="0" fontId="32" fillId="0" borderId="17" xfId="1" applyFont="1" applyBorder="1" applyAlignment="1">
      <alignment horizontal="center" wrapText="1"/>
    </xf>
    <xf numFmtId="0" fontId="32" fillId="0" borderId="23" xfId="1" applyFont="1" applyBorder="1" applyAlignment="1">
      <alignment horizontal="center"/>
    </xf>
    <xf numFmtId="0" fontId="32" fillId="0" borderId="12" xfId="1" applyFont="1" applyBorder="1" applyAlignment="1">
      <alignment horizontal="center"/>
    </xf>
    <xf numFmtId="0" fontId="29" fillId="0" borderId="0" xfId="1" applyFont="1"/>
    <xf numFmtId="3" fontId="7" fillId="0" borderId="0" xfId="1" applyNumberFormat="1" applyFont="1"/>
    <xf numFmtId="3" fontId="33" fillId="0" borderId="0" xfId="1" applyNumberFormat="1" applyFont="1"/>
    <xf numFmtId="3" fontId="16" fillId="0" borderId="6" xfId="1" applyNumberFormat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0" fontId="9" fillId="3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10" borderId="4" xfId="0" applyFont="1" applyFill="1" applyBorder="1" applyAlignment="1">
      <alignment horizontal="left" vertical="center" wrapText="1"/>
    </xf>
    <xf numFmtId="3" fontId="8" fillId="0" borderId="0" xfId="1" applyNumberFormat="1" applyAlignment="1">
      <alignment horizontal="center"/>
    </xf>
    <xf numFmtId="3" fontId="8" fillId="0" borderId="0" xfId="1" applyNumberFormat="1"/>
    <xf numFmtId="0" fontId="8" fillId="0" borderId="0" xfId="1" applyAlignment="1">
      <alignment horizontal="left"/>
    </xf>
    <xf numFmtId="0" fontId="8" fillId="0" borderId="0" xfId="1" applyAlignment="1">
      <alignment horizontal="center"/>
    </xf>
    <xf numFmtId="164" fontId="8" fillId="0" borderId="0" xfId="1" applyNumberFormat="1" applyAlignment="1">
      <alignment horizontal="center"/>
    </xf>
    <xf numFmtId="3" fontId="8" fillId="0" borderId="0" xfId="1" applyNumberFormat="1" applyAlignment="1">
      <alignment horizontal="left"/>
    </xf>
    <xf numFmtId="0" fontId="35" fillId="0" borderId="0" xfId="0" applyFont="1" applyAlignment="1">
      <alignment horizontal="right" vertical="center" wrapText="1"/>
    </xf>
    <xf numFmtId="0" fontId="10" fillId="12" borderId="12" xfId="1" applyFont="1" applyFill="1" applyBorder="1" applyAlignment="1">
      <alignment horizontal="right" vertical="center" wrapText="1"/>
    </xf>
    <xf numFmtId="0" fontId="10" fillId="12" borderId="16" xfId="1" applyFont="1" applyFill="1" applyBorder="1" applyAlignment="1">
      <alignment horizontal="left" wrapText="1"/>
    </xf>
    <xf numFmtId="0" fontId="10" fillId="12" borderId="34" xfId="1" applyFont="1" applyFill="1" applyBorder="1" applyAlignment="1">
      <alignment horizontal="center"/>
    </xf>
    <xf numFmtId="0" fontId="38" fillId="0" borderId="0" xfId="0" applyFont="1"/>
    <xf numFmtId="0" fontId="3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7" fillId="11" borderId="4" xfId="0" applyFont="1" applyFill="1" applyBorder="1" applyAlignment="1">
      <alignment horizontal="left" vertical="center" wrapText="1"/>
    </xf>
    <xf numFmtId="0" fontId="16" fillId="0" borderId="31" xfId="1" applyFont="1" applyBorder="1" applyAlignment="1">
      <alignment horizontal="center" vertical="center" wrapText="1"/>
    </xf>
    <xf numFmtId="3" fontId="18" fillId="0" borderId="0" xfId="1" applyNumberFormat="1" applyFont="1"/>
    <xf numFmtId="0" fontId="6" fillId="2" borderId="1" xfId="0" applyFont="1" applyFill="1" applyBorder="1" applyAlignment="1">
      <alignment horizontal="left" vertical="center" wrapText="1" indent="1"/>
    </xf>
    <xf numFmtId="0" fontId="6" fillId="13" borderId="4" xfId="0" applyFont="1" applyFill="1" applyBorder="1" applyAlignment="1">
      <alignment horizontal="left" vertical="center" wrapText="1"/>
    </xf>
    <xf numFmtId="0" fontId="26" fillId="14" borderId="6" xfId="1" applyFont="1" applyFill="1" applyBorder="1" applyAlignment="1">
      <alignment horizontal="center" vertical="center" wrapText="1"/>
    </xf>
    <xf numFmtId="3" fontId="22" fillId="15" borderId="0" xfId="1" applyNumberFormat="1" applyFont="1" applyFill="1" applyAlignment="1">
      <alignment horizontal="center" wrapText="1"/>
    </xf>
    <xf numFmtId="0" fontId="0" fillId="2" borderId="0" xfId="0" applyFill="1"/>
    <xf numFmtId="3" fontId="3" fillId="2" borderId="1" xfId="0" applyNumberFormat="1" applyFont="1" applyFill="1" applyBorder="1" applyAlignment="1">
      <alignment horizontal="left" vertical="center" wrapText="1" indent="1"/>
    </xf>
    <xf numFmtId="0" fontId="22" fillId="0" borderId="37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left"/>
    </xf>
    <xf numFmtId="3" fontId="6" fillId="16" borderId="1" xfId="0" quotePrefix="1" applyNumberFormat="1" applyFont="1" applyFill="1" applyBorder="1" applyAlignment="1">
      <alignment horizontal="right"/>
    </xf>
    <xf numFmtId="3" fontId="6" fillId="16" borderId="3" xfId="0" applyNumberFormat="1" applyFont="1" applyFill="1" applyBorder="1" applyAlignment="1">
      <alignment horizontal="right" wrapText="1"/>
    </xf>
    <xf numFmtId="0" fontId="41" fillId="16" borderId="3" xfId="0" applyFont="1" applyFill="1" applyBorder="1" applyAlignment="1">
      <alignment horizontal="center" vertical="center" wrapText="1"/>
    </xf>
    <xf numFmtId="0" fontId="41" fillId="16" borderId="4" xfId="0" applyFont="1" applyFill="1" applyBorder="1" applyAlignment="1">
      <alignment horizontal="center" vertical="center" wrapText="1"/>
    </xf>
    <xf numFmtId="0" fontId="36" fillId="16" borderId="4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4" fontId="30" fillId="0" borderId="20" xfId="1" applyNumberFormat="1" applyFont="1" applyBorder="1" applyAlignment="1">
      <alignment horizontal="right" vertical="center" wrapText="1"/>
    </xf>
    <xf numFmtId="4" fontId="30" fillId="0" borderId="18" xfId="1" applyNumberFormat="1" applyFont="1" applyBorder="1" applyAlignment="1">
      <alignment horizontal="center" wrapText="1"/>
    </xf>
    <xf numFmtId="4" fontId="30" fillId="0" borderId="18" xfId="1" applyNumberFormat="1" applyFont="1" applyBorder="1" applyAlignment="1">
      <alignment horizontal="center" vertical="center" wrapText="1"/>
    </xf>
    <xf numFmtId="4" fontId="7" fillId="0" borderId="19" xfId="1" applyNumberFormat="1" applyFont="1" applyBorder="1" applyAlignment="1">
      <alignment horizontal="center" vertical="center" wrapText="1"/>
    </xf>
    <xf numFmtId="4" fontId="7" fillId="0" borderId="21" xfId="1" applyNumberFormat="1" applyFont="1" applyBorder="1" applyAlignment="1">
      <alignment horizontal="center" vertical="center" wrapText="1"/>
    </xf>
    <xf numFmtId="4" fontId="30" fillId="0" borderId="8" xfId="1" applyNumberFormat="1" applyFont="1" applyBorder="1" applyAlignment="1">
      <alignment horizontal="right"/>
    </xf>
    <xf numFmtId="4" fontId="30" fillId="0" borderId="6" xfId="1" applyNumberFormat="1" applyFont="1" applyBorder="1"/>
    <xf numFmtId="4" fontId="7" fillId="0" borderId="9" xfId="1" applyNumberFormat="1" applyFont="1" applyBorder="1"/>
    <xf numFmtId="4" fontId="7" fillId="0" borderId="22" xfId="1" applyNumberFormat="1" applyFont="1" applyBorder="1"/>
    <xf numFmtId="4" fontId="30" fillId="0" borderId="8" xfId="1" applyNumberFormat="1" applyFont="1" applyBorder="1"/>
    <xf numFmtId="4" fontId="30" fillId="0" borderId="6" xfId="1" applyNumberFormat="1" applyFont="1" applyBorder="1" applyAlignment="1">
      <alignment horizontal="right"/>
    </xf>
    <xf numFmtId="4" fontId="30" fillId="0" borderId="26" xfId="1" applyNumberFormat="1" applyFont="1" applyBorder="1"/>
    <xf numFmtId="4" fontId="30" fillId="0" borderId="24" xfId="1" applyNumberFormat="1" applyFont="1" applyBorder="1" applyAlignment="1">
      <alignment horizontal="right"/>
    </xf>
    <xf numFmtId="4" fontId="30" fillId="0" borderId="24" xfId="1" applyNumberFormat="1" applyFont="1" applyBorder="1"/>
    <xf numFmtId="4" fontId="7" fillId="0" borderId="25" xfId="1" applyNumberFormat="1" applyFont="1" applyBorder="1"/>
    <xf numFmtId="4" fontId="7" fillId="0" borderId="27" xfId="1" applyNumberFormat="1" applyFont="1" applyBorder="1"/>
    <xf numFmtId="4" fontId="7" fillId="0" borderId="15" xfId="1" applyNumberFormat="1" applyFont="1" applyBorder="1"/>
    <xf numFmtId="4" fontId="18" fillId="0" borderId="15" xfId="1" applyNumberFormat="1" applyFont="1" applyBorder="1"/>
    <xf numFmtId="4" fontId="18" fillId="0" borderId="14" xfId="1" applyNumberFormat="1" applyFont="1" applyBorder="1"/>
    <xf numFmtId="4" fontId="18" fillId="0" borderId="13" xfId="1" applyNumberFormat="1" applyFont="1" applyBorder="1"/>
    <xf numFmtId="4" fontId="8" fillId="0" borderId="0" xfId="1" applyNumberFormat="1"/>
    <xf numFmtId="4" fontId="22" fillId="14" borderId="8" xfId="1" applyNumberFormat="1" applyFont="1" applyFill="1" applyBorder="1" applyAlignment="1">
      <alignment horizontal="right" vertical="center" wrapText="1"/>
    </xf>
    <xf numFmtId="4" fontId="22" fillId="14" borderId="6" xfId="1" applyNumberFormat="1" applyFont="1" applyFill="1" applyBorder="1" applyAlignment="1">
      <alignment horizontal="right" vertical="center" wrapText="1"/>
    </xf>
    <xf numFmtId="4" fontId="22" fillId="5" borderId="8" xfId="1" applyNumberFormat="1" applyFont="1" applyFill="1" applyBorder="1" applyAlignment="1">
      <alignment vertical="center"/>
    </xf>
    <xf numFmtId="4" fontId="22" fillId="5" borderId="6" xfId="1" applyNumberFormat="1" applyFont="1" applyFill="1" applyBorder="1" applyAlignment="1">
      <alignment vertical="center"/>
    </xf>
    <xf numFmtId="4" fontId="22" fillId="7" borderId="8" xfId="1" applyNumberFormat="1" applyFont="1" applyFill="1" applyBorder="1" applyAlignment="1">
      <alignment vertical="center"/>
    </xf>
    <xf numFmtId="4" fontId="22" fillId="7" borderId="6" xfId="1" applyNumberFormat="1" applyFont="1" applyFill="1" applyBorder="1" applyAlignment="1">
      <alignment vertical="center"/>
    </xf>
    <xf numFmtId="4" fontId="22" fillId="8" borderId="8" xfId="1" applyNumberFormat="1" applyFont="1" applyFill="1" applyBorder="1" applyAlignment="1">
      <alignment vertical="center"/>
    </xf>
    <xf numFmtId="4" fontId="22" fillId="8" borderId="6" xfId="1" applyNumberFormat="1" applyFont="1" applyFill="1" applyBorder="1" applyAlignment="1">
      <alignment vertical="center"/>
    </xf>
    <xf numFmtId="4" fontId="23" fillId="6" borderId="8" xfId="1" applyNumberFormat="1" applyFont="1" applyFill="1" applyBorder="1" applyAlignment="1">
      <alignment vertical="center"/>
    </xf>
    <xf numFmtId="4" fontId="23" fillId="6" borderId="6" xfId="1" applyNumberFormat="1" applyFont="1" applyFill="1" applyBorder="1" applyAlignment="1">
      <alignment vertical="center"/>
    </xf>
    <xf numFmtId="4" fontId="22" fillId="6" borderId="6" xfId="1" applyNumberFormat="1" applyFont="1" applyFill="1" applyBorder="1" applyAlignment="1">
      <alignment vertical="center"/>
    </xf>
    <xf numFmtId="4" fontId="22" fillId="5" borderId="8" xfId="1" applyNumberFormat="1" applyFont="1" applyFill="1" applyBorder="1"/>
    <xf numFmtId="4" fontId="22" fillId="5" borderId="6" xfId="1" applyNumberFormat="1" applyFont="1" applyFill="1" applyBorder="1"/>
    <xf numFmtId="4" fontId="22" fillId="7" borderId="8" xfId="1" applyNumberFormat="1" applyFont="1" applyFill="1" applyBorder="1"/>
    <xf numFmtId="4" fontId="22" fillId="7" borderId="6" xfId="1" applyNumberFormat="1" applyFont="1" applyFill="1" applyBorder="1"/>
    <xf numFmtId="4" fontId="22" fillId="8" borderId="8" xfId="1" applyNumberFormat="1" applyFont="1" applyFill="1" applyBorder="1"/>
    <xf numFmtId="4" fontId="22" fillId="8" borderId="6" xfId="1" applyNumberFormat="1" applyFont="1" applyFill="1" applyBorder="1" applyAlignment="1">
      <alignment wrapText="1"/>
    </xf>
    <xf numFmtId="4" fontId="23" fillId="6" borderId="8" xfId="1" applyNumberFormat="1" applyFont="1" applyFill="1" applyBorder="1"/>
    <xf numFmtId="4" fontId="23" fillId="6" borderId="6" xfId="1" applyNumberFormat="1" applyFont="1" applyFill="1" applyBorder="1" applyAlignment="1">
      <alignment wrapText="1"/>
    </xf>
    <xf numFmtId="4" fontId="23" fillId="6" borderId="6" xfId="1" applyNumberFormat="1" applyFont="1" applyFill="1" applyBorder="1"/>
    <xf numFmtId="4" fontId="22" fillId="8" borderId="6" xfId="1" applyNumberFormat="1" applyFont="1" applyFill="1" applyBorder="1"/>
    <xf numFmtId="0" fontId="42" fillId="5" borderId="6" xfId="1" applyFont="1" applyFill="1" applyBorder="1"/>
    <xf numFmtId="0" fontId="42" fillId="7" borderId="6" xfId="1" applyFont="1" applyFill="1" applyBorder="1"/>
    <xf numFmtId="0" fontId="42" fillId="8" borderId="6" xfId="1" applyFont="1" applyFill="1" applyBorder="1"/>
    <xf numFmtId="0" fontId="43" fillId="6" borderId="6" xfId="1" applyFont="1" applyFill="1" applyBorder="1"/>
    <xf numFmtId="0" fontId="43" fillId="6" borderId="6" xfId="1" applyFont="1" applyFill="1" applyBorder="1" applyAlignment="1">
      <alignment wrapText="1"/>
    </xf>
    <xf numFmtId="0" fontId="42" fillId="7" borderId="6" xfId="1" applyFont="1" applyFill="1" applyBorder="1" applyAlignment="1">
      <alignment wrapText="1"/>
    </xf>
    <xf numFmtId="0" fontId="42" fillId="14" borderId="6" xfId="1" applyFont="1" applyFill="1" applyBorder="1" applyAlignment="1">
      <alignment horizontal="center" vertical="center" wrapText="1"/>
    </xf>
    <xf numFmtId="0" fontId="42" fillId="8" borderId="6" xfId="1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4" fontId="6" fillId="11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13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21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5" fillId="2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36" fillId="3" borderId="3" xfId="0" applyNumberFormat="1" applyFont="1" applyFill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4" fontId="6" fillId="16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36" fillId="16" borderId="3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5" fillId="0" borderId="0" xfId="0" applyNumberFormat="1" applyFont="1" applyAlignment="1">
      <alignment horizontal="right" vertical="center" wrapText="1"/>
    </xf>
    <xf numFmtId="0" fontId="22" fillId="0" borderId="10" xfId="1" applyFont="1" applyBorder="1"/>
    <xf numFmtId="4" fontId="10" fillId="4" borderId="8" xfId="1" applyNumberFormat="1" applyFont="1" applyFill="1" applyBorder="1" applyAlignment="1">
      <alignment horizontal="right" vertical="center" wrapText="1"/>
    </xf>
    <xf numFmtId="4" fontId="10" fillId="4" borderId="6" xfId="1" applyNumberFormat="1" applyFont="1" applyFill="1" applyBorder="1" applyAlignment="1">
      <alignment horizontal="right" vertical="center" wrapText="1"/>
    </xf>
    <xf numFmtId="4" fontId="10" fillId="14" borderId="8" xfId="1" applyNumberFormat="1" applyFont="1" applyFill="1" applyBorder="1" applyAlignment="1">
      <alignment horizontal="right" vertical="center" wrapText="1"/>
    </xf>
    <xf numFmtId="4" fontId="10" fillId="14" borderId="6" xfId="1" applyNumberFormat="1" applyFont="1" applyFill="1" applyBorder="1" applyAlignment="1">
      <alignment horizontal="right" vertical="center" wrapText="1"/>
    </xf>
    <xf numFmtId="3" fontId="23" fillId="2" borderId="0" xfId="1" applyNumberFormat="1" applyFont="1" applyFill="1"/>
    <xf numFmtId="3" fontId="23" fillId="2" borderId="0" xfId="1" applyNumberFormat="1" applyFont="1" applyFill="1" applyAlignment="1">
      <alignment wrapText="1"/>
    </xf>
    <xf numFmtId="3" fontId="22" fillId="12" borderId="0" xfId="1" applyNumberFormat="1" applyFont="1" applyFill="1"/>
    <xf numFmtId="3" fontId="22" fillId="17" borderId="0" xfId="1" applyNumberFormat="1" applyFont="1" applyFill="1"/>
    <xf numFmtId="3" fontId="23" fillId="18" borderId="0" xfId="1" applyNumberFormat="1" applyFont="1" applyFill="1"/>
    <xf numFmtId="3" fontId="23" fillId="19" borderId="0" xfId="1" applyNumberFormat="1" applyFont="1" applyFill="1"/>
    <xf numFmtId="3" fontId="22" fillId="19" borderId="0" xfId="1" applyNumberFormat="1" applyFont="1" applyFill="1"/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6" fillId="16" borderId="1" xfId="0" applyFont="1" applyFill="1" applyBorder="1" applyAlignment="1">
      <alignment horizontal="left" vertical="center" wrapText="1"/>
    </xf>
    <xf numFmtId="0" fontId="6" fillId="16" borderId="2" xfId="0" applyFont="1" applyFill="1" applyBorder="1" applyAlignment="1">
      <alignment horizontal="left" vertical="center" wrapText="1"/>
    </xf>
    <xf numFmtId="0" fontId="6" fillId="16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16" fillId="2" borderId="2" xfId="0" quotePrefix="1" applyFont="1" applyFill="1" applyBorder="1" applyAlignment="1">
      <alignment horizontal="center" vertical="center"/>
    </xf>
    <xf numFmtId="0" fontId="16" fillId="2" borderId="4" xfId="0" quotePrefix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left" vertical="center" wrapText="1" indent="1"/>
    </xf>
    <xf numFmtId="0" fontId="6" fillId="13" borderId="2" xfId="0" applyFont="1" applyFill="1" applyBorder="1" applyAlignment="1">
      <alignment horizontal="left" vertical="center" wrapText="1" indent="1"/>
    </xf>
    <xf numFmtId="0" fontId="6" fillId="13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7" fillId="11" borderId="1" xfId="0" applyFont="1" applyFill="1" applyBorder="1" applyAlignment="1">
      <alignment horizontal="left" vertical="center" wrapText="1"/>
    </xf>
    <xf numFmtId="0" fontId="37" fillId="11" borderId="2" xfId="0" applyFont="1" applyFill="1" applyBorder="1" applyAlignment="1">
      <alignment horizontal="left" vertical="center" wrapText="1"/>
    </xf>
    <xf numFmtId="0" fontId="37" fillId="11" borderId="4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8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10" fillId="9" borderId="11" xfId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4" fontId="29" fillId="0" borderId="11" xfId="1" applyNumberFormat="1" applyFont="1" applyBorder="1" applyAlignment="1">
      <alignment horizontal="center"/>
    </xf>
    <xf numFmtId="4" fontId="29" fillId="0" borderId="10" xfId="1" applyNumberFormat="1" applyFont="1" applyBorder="1" applyAlignment="1">
      <alignment horizontal="center"/>
    </xf>
    <xf numFmtId="0" fontId="7" fillId="0" borderId="0" xfId="1" applyFont="1" applyAlignment="1">
      <alignment wrapText="1"/>
    </xf>
    <xf numFmtId="3" fontId="16" fillId="10" borderId="29" xfId="1" applyNumberFormat="1" applyFont="1" applyFill="1" applyBorder="1" applyAlignment="1">
      <alignment horizontal="center" vertical="center"/>
    </xf>
    <xf numFmtId="3" fontId="16" fillId="10" borderId="7" xfId="1" applyNumberFormat="1" applyFont="1" applyFill="1" applyBorder="1" applyAlignment="1">
      <alignment horizontal="center" vertical="center"/>
    </xf>
    <xf numFmtId="3" fontId="16" fillId="10" borderId="28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center" wrapText="1"/>
    </xf>
    <xf numFmtId="0" fontId="26" fillId="4" borderId="6" xfId="1" applyFont="1" applyFill="1" applyBorder="1" applyAlignment="1">
      <alignment horizontal="center" vertical="center" wrapText="1"/>
    </xf>
    <xf numFmtId="0" fontId="31" fillId="0" borderId="30" xfId="1" applyFont="1" applyBorder="1" applyAlignment="1">
      <alignment horizontal="center" vertical="center" wrapText="1"/>
    </xf>
    <xf numFmtId="0" fontId="31" fillId="0" borderId="31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19049</xdr:rowOff>
    </xdr:from>
    <xdr:to>
      <xdr:col>0</xdr:col>
      <xdr:colOff>3190875</xdr:colOff>
      <xdr:row>8</xdr:row>
      <xdr:rowOff>928687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28575" y="1316830"/>
          <a:ext cx="3162300" cy="149304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WhiteSpace="0" view="pageLayout" zoomScaleNormal="100" workbookViewId="0">
      <selection activeCell="K19" sqref="K19"/>
    </sheetView>
  </sheetViews>
  <sheetFormatPr defaultColWidth="7" defaultRowHeight="15" x14ac:dyDescent="0.25"/>
  <cols>
    <col min="1" max="1" width="7" style="31"/>
    <col min="5" max="5" width="17.85546875" customWidth="1"/>
    <col min="6" max="9" width="15" customWidth="1"/>
    <col min="11" max="11" width="10.140625" bestFit="1" customWidth="1"/>
  </cols>
  <sheetData>
    <row r="1" spans="1:12" ht="52.5" customHeight="1" x14ac:dyDescent="0.25">
      <c r="A1" s="236" t="s">
        <v>197</v>
      </c>
      <c r="B1" s="236"/>
      <c r="C1" s="236"/>
      <c r="D1" s="236"/>
      <c r="E1" s="236"/>
      <c r="F1" s="236"/>
      <c r="G1" s="236"/>
      <c r="H1" s="236"/>
      <c r="I1" s="236"/>
    </row>
    <row r="2" spans="1:12" ht="18" customHeight="1" x14ac:dyDescent="0.25">
      <c r="A2" s="27"/>
      <c r="B2" s="3"/>
      <c r="C2" s="3"/>
      <c r="D2" s="3"/>
      <c r="E2" s="3"/>
      <c r="F2" s="3"/>
      <c r="G2" s="3"/>
      <c r="H2" s="3"/>
      <c r="I2" s="3"/>
    </row>
    <row r="3" spans="1:12" ht="15.75" x14ac:dyDescent="0.25">
      <c r="A3" s="236" t="s">
        <v>32</v>
      </c>
      <c r="B3" s="236"/>
      <c r="C3" s="236"/>
      <c r="D3" s="236"/>
      <c r="E3" s="236"/>
      <c r="F3" s="236"/>
      <c r="G3" s="236"/>
      <c r="H3" s="238"/>
      <c r="I3" s="238"/>
    </row>
    <row r="4" spans="1:12" ht="18" x14ac:dyDescent="0.25">
      <c r="A4" s="27"/>
      <c r="B4" s="3"/>
      <c r="C4" s="3"/>
      <c r="D4" s="3"/>
      <c r="E4" s="3"/>
      <c r="F4" s="32">
        <v>7.5345000000000004</v>
      </c>
      <c r="G4" s="3"/>
      <c r="H4" s="4"/>
      <c r="I4" s="4"/>
    </row>
    <row r="5" spans="1:12" ht="18" customHeight="1" x14ac:dyDescent="0.25">
      <c r="A5" s="236" t="s">
        <v>40</v>
      </c>
      <c r="B5" s="237"/>
      <c r="C5" s="237"/>
      <c r="D5" s="237"/>
      <c r="E5" s="237"/>
      <c r="F5" s="237"/>
      <c r="G5" s="237"/>
      <c r="H5" s="237"/>
      <c r="I5" s="237"/>
    </row>
    <row r="6" spans="1:12" ht="18" x14ac:dyDescent="0.25">
      <c r="A6" s="28"/>
      <c r="B6" s="1"/>
      <c r="C6" s="1"/>
      <c r="D6" s="1"/>
      <c r="E6" s="5"/>
      <c r="F6" s="6"/>
      <c r="G6" s="6"/>
      <c r="H6" s="6"/>
      <c r="I6" s="24" t="s">
        <v>52</v>
      </c>
    </row>
    <row r="7" spans="1:12" ht="25.5" customHeight="1" x14ac:dyDescent="0.25">
      <c r="A7" s="18"/>
      <c r="B7" s="19"/>
      <c r="C7" s="19"/>
      <c r="D7" s="20"/>
      <c r="E7" s="133"/>
      <c r="F7" s="132" t="s">
        <v>190</v>
      </c>
      <c r="G7" s="132" t="s">
        <v>198</v>
      </c>
      <c r="H7" s="132" t="s">
        <v>44</v>
      </c>
      <c r="I7" s="132" t="s">
        <v>151</v>
      </c>
    </row>
    <row r="8" spans="1:12" x14ac:dyDescent="0.25">
      <c r="A8" s="239" t="s">
        <v>0</v>
      </c>
      <c r="B8" s="240"/>
      <c r="C8" s="240"/>
      <c r="D8" s="240"/>
      <c r="E8" s="241"/>
      <c r="F8" s="210">
        <f t="shared" ref="F8:I8" si="0">SUM(F9:F10)</f>
        <v>177060</v>
      </c>
      <c r="G8" s="210">
        <f>G9</f>
        <v>175410.3</v>
      </c>
      <c r="H8" s="210">
        <f t="shared" si="0"/>
        <v>175167</v>
      </c>
      <c r="I8" s="210">
        <f t="shared" si="0"/>
        <v>175167</v>
      </c>
      <c r="K8" s="218"/>
    </row>
    <row r="9" spans="1:12" x14ac:dyDescent="0.25">
      <c r="A9" s="242" t="s">
        <v>1</v>
      </c>
      <c r="B9" s="235"/>
      <c r="C9" s="235"/>
      <c r="D9" s="235"/>
      <c r="E9" s="243"/>
      <c r="F9" s="211">
        <f>'Prihodi-POMOĆNA'!B23+'Prihodi-POMOĆNA'!D18+'Prihodi-POMOĆNA'!D20+'Prihodi-POMOĆNA'!E23+'Prihodi-POMOĆNA'!F23+'Prihodi-POMOĆNA'!G23+'Prihodi-POMOĆNA'!H23+'Prihodi-POMOĆNA'!I23</f>
        <v>177060</v>
      </c>
      <c r="G9" s="211">
        <f>'Prihodi-POMOĆNA'!J23+'Prihodi-POMOĆNA'!K23+'Prihodi-POMOĆNA'!L18+'Prihodi-POMOĆNA'!L20+'Prihodi-POMOĆNA'!M23+'Prihodi-POMOĆNA'!N23+'Prihodi-POMOĆNA'!O23+'Prihodi-POMOĆNA'!P23+'Prihodi-POMOĆNA'!Q23</f>
        <v>175410.3</v>
      </c>
      <c r="H9" s="211">
        <f>' Račun prihoda i rashoda'!G11</f>
        <v>175167</v>
      </c>
      <c r="I9" s="211">
        <f>H9</f>
        <v>175167</v>
      </c>
      <c r="K9" s="218"/>
    </row>
    <row r="10" spans="1:12" x14ac:dyDescent="0.25">
      <c r="A10" s="244" t="s">
        <v>2</v>
      </c>
      <c r="B10" s="243"/>
      <c r="C10" s="243"/>
      <c r="D10" s="243"/>
      <c r="E10" s="243"/>
      <c r="F10" s="211"/>
      <c r="G10" s="211"/>
      <c r="H10" s="211"/>
      <c r="I10" s="211"/>
      <c r="K10" s="218"/>
    </row>
    <row r="11" spans="1:12" x14ac:dyDescent="0.25">
      <c r="A11" s="25" t="s">
        <v>3</v>
      </c>
      <c r="B11" s="26"/>
      <c r="C11" s="26"/>
      <c r="D11" s="26"/>
      <c r="E11" s="26"/>
      <c r="F11" s="210">
        <f t="shared" ref="F11" si="1">SUM(F12:F13)</f>
        <v>177874.13</v>
      </c>
      <c r="G11" s="210">
        <f t="shared" ref="G11:I11" si="2">SUM(G12:G13)</f>
        <v>176224.43</v>
      </c>
      <c r="H11" s="210">
        <f t="shared" si="2"/>
        <v>175167</v>
      </c>
      <c r="I11" s="210">
        <f t="shared" si="2"/>
        <v>175167</v>
      </c>
      <c r="K11" s="218"/>
      <c r="L11" s="218"/>
    </row>
    <row r="12" spans="1:12" x14ac:dyDescent="0.25">
      <c r="A12" s="234" t="s">
        <v>4</v>
      </c>
      <c r="B12" s="235"/>
      <c r="C12" s="235"/>
      <c r="D12" s="235"/>
      <c r="E12" s="235"/>
      <c r="F12" s="211">
        <f>'Rashodi-POMOĆNA'!H8</f>
        <v>155144.13</v>
      </c>
      <c r="G12" s="211">
        <f>'Rashodi-POMOĆNA'!O8</f>
        <v>154299.44</v>
      </c>
      <c r="H12" s="211">
        <f>' Račun prihoda i rashoda'!G32</f>
        <v>153312</v>
      </c>
      <c r="I12" s="212">
        <f>H12</f>
        <v>153312</v>
      </c>
      <c r="K12" s="218"/>
    </row>
    <row r="13" spans="1:12" x14ac:dyDescent="0.25">
      <c r="A13" s="244" t="s">
        <v>5</v>
      </c>
      <c r="B13" s="243"/>
      <c r="C13" s="243"/>
      <c r="D13" s="243"/>
      <c r="E13" s="243"/>
      <c r="F13" s="211">
        <f>'Rashodi-POMOĆNA'!H93</f>
        <v>22730</v>
      </c>
      <c r="G13" s="211">
        <f>'Rashodi-POMOĆNA'!O93</f>
        <v>21924.99</v>
      </c>
      <c r="H13" s="211">
        <f>' Račun prihoda i rashoda'!G44</f>
        <v>21855</v>
      </c>
      <c r="I13" s="212">
        <f>H13</f>
        <v>21855</v>
      </c>
      <c r="K13" s="218"/>
    </row>
    <row r="14" spans="1:12" x14ac:dyDescent="0.25">
      <c r="A14" s="247" t="s">
        <v>6</v>
      </c>
      <c r="B14" s="240"/>
      <c r="C14" s="240"/>
      <c r="D14" s="240"/>
      <c r="E14" s="240"/>
      <c r="F14" s="210">
        <f>F8-F11</f>
        <v>-814.13000000000466</v>
      </c>
      <c r="G14" s="213">
        <f t="shared" ref="G14:I14" si="3">G8-G11</f>
        <v>-814.13000000000466</v>
      </c>
      <c r="H14" s="213">
        <f t="shared" si="3"/>
        <v>0</v>
      </c>
      <c r="I14" s="213">
        <f t="shared" si="3"/>
        <v>0</v>
      </c>
    </row>
    <row r="15" spans="1:12" ht="18" x14ac:dyDescent="0.25">
      <c r="A15" s="27"/>
      <c r="B15" s="7"/>
      <c r="C15" s="7"/>
      <c r="D15" s="7"/>
      <c r="E15" s="7"/>
      <c r="F15" s="7"/>
      <c r="G15" s="2"/>
      <c r="H15" s="2"/>
      <c r="I15" s="2"/>
    </row>
    <row r="16" spans="1:12" ht="18" customHeight="1" x14ac:dyDescent="0.25">
      <c r="A16" s="236" t="s">
        <v>41</v>
      </c>
      <c r="B16" s="237"/>
      <c r="C16" s="237"/>
      <c r="D16" s="237"/>
      <c r="E16" s="237"/>
      <c r="F16" s="237"/>
      <c r="G16" s="237"/>
      <c r="H16" s="237"/>
      <c r="I16" s="237"/>
    </row>
    <row r="17" spans="1:9" ht="18" x14ac:dyDescent="0.25">
      <c r="A17" s="27"/>
      <c r="B17" s="7"/>
      <c r="C17" s="7"/>
      <c r="D17" s="7"/>
      <c r="E17" s="7"/>
      <c r="F17" s="7"/>
      <c r="G17" s="2"/>
      <c r="H17" s="2"/>
      <c r="I17" s="2"/>
    </row>
    <row r="18" spans="1:9" ht="25.5" customHeight="1" x14ac:dyDescent="0.25">
      <c r="A18" s="18"/>
      <c r="B18" s="19"/>
      <c r="C18" s="19"/>
      <c r="D18" s="20"/>
      <c r="E18" s="133"/>
      <c r="F18" s="132" t="s">
        <v>190</v>
      </c>
      <c r="G18" s="132" t="s">
        <v>198</v>
      </c>
      <c r="H18" s="132" t="s">
        <v>44</v>
      </c>
      <c r="I18" s="132" t="s">
        <v>151</v>
      </c>
    </row>
    <row r="19" spans="1:9" ht="15.75" customHeight="1" x14ac:dyDescent="0.25">
      <c r="A19" s="242" t="s">
        <v>8</v>
      </c>
      <c r="B19" s="245"/>
      <c r="C19" s="245"/>
      <c r="D19" s="245"/>
      <c r="E19" s="246"/>
      <c r="F19" s="215">
        <v>0</v>
      </c>
      <c r="G19" s="215">
        <v>0</v>
      </c>
      <c r="H19" s="215">
        <v>0</v>
      </c>
      <c r="I19" s="215">
        <v>0</v>
      </c>
    </row>
    <row r="20" spans="1:9" x14ac:dyDescent="0.25">
      <c r="A20" s="242" t="s">
        <v>9</v>
      </c>
      <c r="B20" s="235"/>
      <c r="C20" s="235"/>
      <c r="D20" s="235"/>
      <c r="E20" s="235"/>
      <c r="F20" s="215">
        <v>0</v>
      </c>
      <c r="G20" s="215">
        <v>0</v>
      </c>
      <c r="H20" s="215">
        <v>0</v>
      </c>
      <c r="I20" s="215">
        <v>0</v>
      </c>
    </row>
    <row r="21" spans="1:9" x14ac:dyDescent="0.25">
      <c r="A21" s="247" t="s">
        <v>10</v>
      </c>
      <c r="B21" s="240"/>
      <c r="C21" s="240"/>
      <c r="D21" s="240"/>
      <c r="E21" s="240"/>
      <c r="F21" s="214">
        <v>0</v>
      </c>
      <c r="G21" s="214">
        <v>0</v>
      </c>
      <c r="H21" s="214">
        <v>0</v>
      </c>
      <c r="I21" s="214">
        <v>0</v>
      </c>
    </row>
    <row r="22" spans="1:9" ht="18" x14ac:dyDescent="0.25">
      <c r="A22" s="29"/>
      <c r="B22" s="7"/>
      <c r="C22" s="7"/>
      <c r="D22" s="7"/>
      <c r="E22" s="7"/>
      <c r="F22" s="7"/>
      <c r="G22" s="2"/>
      <c r="H22" s="2"/>
      <c r="I22" s="2"/>
    </row>
    <row r="23" spans="1:9" ht="18" customHeight="1" x14ac:dyDescent="0.25">
      <c r="A23" s="236" t="s">
        <v>50</v>
      </c>
      <c r="B23" s="237"/>
      <c r="C23" s="237"/>
      <c r="D23" s="237"/>
      <c r="E23" s="237"/>
      <c r="F23" s="237"/>
      <c r="G23" s="237"/>
      <c r="H23" s="237"/>
      <c r="I23" s="237"/>
    </row>
    <row r="24" spans="1:9" ht="18" x14ac:dyDescent="0.25">
      <c r="A24" s="29"/>
      <c r="B24" s="7"/>
      <c r="C24" s="7"/>
      <c r="D24" s="7"/>
      <c r="E24" s="7"/>
      <c r="F24" s="7"/>
      <c r="G24" s="2"/>
      <c r="H24" s="2"/>
      <c r="I24" s="2"/>
    </row>
    <row r="25" spans="1:9" ht="25.5" customHeight="1" x14ac:dyDescent="0.25">
      <c r="A25" s="18"/>
      <c r="B25" s="19"/>
      <c r="C25" s="19"/>
      <c r="D25" s="20"/>
      <c r="E25" s="133"/>
      <c r="F25" s="132" t="s">
        <v>190</v>
      </c>
      <c r="G25" s="132" t="s">
        <v>198</v>
      </c>
      <c r="H25" s="132" t="s">
        <v>44</v>
      </c>
      <c r="I25" s="132" t="s">
        <v>151</v>
      </c>
    </row>
    <row r="26" spans="1:9" ht="27.75" customHeight="1" x14ac:dyDescent="0.25">
      <c r="A26" s="250" t="s">
        <v>42</v>
      </c>
      <c r="B26" s="251"/>
      <c r="C26" s="251"/>
      <c r="D26" s="251"/>
      <c r="E26" s="252"/>
      <c r="F26" s="216">
        <v>814.13</v>
      </c>
      <c r="G26" s="216">
        <v>814.13</v>
      </c>
      <c r="H26" s="134">
        <v>0</v>
      </c>
      <c r="I26" s="135">
        <v>0</v>
      </c>
    </row>
    <row r="27" spans="1:9" ht="30" customHeight="1" x14ac:dyDescent="0.25">
      <c r="A27" s="253" t="s">
        <v>7</v>
      </c>
      <c r="B27" s="254"/>
      <c r="C27" s="254"/>
      <c r="D27" s="254"/>
      <c r="E27" s="255"/>
      <c r="F27" s="217">
        <v>814.13</v>
      </c>
      <c r="G27" s="217">
        <v>814.13</v>
      </c>
      <c r="H27" s="23">
        <v>0</v>
      </c>
      <c r="I27" s="22">
        <v>0</v>
      </c>
    </row>
    <row r="28" spans="1:9" x14ac:dyDescent="0.25">
      <c r="G28" s="218"/>
    </row>
    <row r="29" spans="1:9" x14ac:dyDescent="0.25">
      <c r="G29" s="218"/>
    </row>
    <row r="30" spans="1:9" x14ac:dyDescent="0.25">
      <c r="A30" s="234" t="s">
        <v>11</v>
      </c>
      <c r="B30" s="235"/>
      <c r="C30" s="235"/>
      <c r="D30" s="235"/>
      <c r="E30" s="235"/>
      <c r="F30" s="211">
        <v>0</v>
      </c>
      <c r="G30" s="211">
        <f>G14+G27</f>
        <v>-4.6611603465862572E-12</v>
      </c>
      <c r="H30" s="21">
        <f t="shared" ref="H30:I30" si="4">SUM(H26:H27)</f>
        <v>0</v>
      </c>
      <c r="I30" s="21">
        <f t="shared" si="4"/>
        <v>0</v>
      </c>
    </row>
    <row r="31" spans="1:9" ht="11.25" customHeight="1" x14ac:dyDescent="0.25">
      <c r="A31" s="30"/>
      <c r="B31" s="14"/>
      <c r="C31" s="14"/>
      <c r="D31" s="14"/>
      <c r="E31" s="14"/>
      <c r="F31" s="15"/>
      <c r="G31" s="15"/>
      <c r="H31" s="15"/>
      <c r="I31" s="15"/>
    </row>
    <row r="32" spans="1:9" ht="29.25" customHeight="1" x14ac:dyDescent="0.25">
      <c r="A32" s="248"/>
      <c r="B32" s="249"/>
      <c r="C32" s="249"/>
      <c r="D32" s="249"/>
      <c r="E32" s="249"/>
      <c r="F32" s="249"/>
      <c r="G32" s="249"/>
      <c r="H32" s="249"/>
      <c r="I32" s="249"/>
    </row>
    <row r="33" spans="1:9" ht="8.25" customHeight="1" x14ac:dyDescent="0.25">
      <c r="A33" s="90"/>
      <c r="B33" s="90"/>
      <c r="C33" s="90"/>
      <c r="D33" s="90"/>
      <c r="E33" s="90"/>
      <c r="F33" s="90"/>
      <c r="G33" s="90"/>
      <c r="H33" s="90"/>
      <c r="I33" s="90"/>
    </row>
    <row r="34" spans="1:9" x14ac:dyDescent="0.25">
      <c r="A34" s="248"/>
      <c r="B34" s="249"/>
      <c r="C34" s="249"/>
      <c r="D34" s="249"/>
      <c r="E34" s="249"/>
      <c r="F34" s="249"/>
      <c r="G34" s="249"/>
      <c r="H34" s="249"/>
      <c r="I34" s="249"/>
    </row>
    <row r="35" spans="1:9" ht="8.25" customHeight="1" x14ac:dyDescent="0.25">
      <c r="A35" s="90"/>
      <c r="B35" s="90"/>
      <c r="C35" s="90"/>
      <c r="D35" s="90"/>
      <c r="E35" s="90"/>
      <c r="F35" s="90"/>
      <c r="G35" s="90"/>
      <c r="H35" s="90"/>
      <c r="I35" s="90"/>
    </row>
    <row r="36" spans="1:9" ht="29.25" customHeight="1" x14ac:dyDescent="0.25">
      <c r="A36" s="248" t="s">
        <v>191</v>
      </c>
      <c r="B36" s="249"/>
      <c r="C36" s="249"/>
      <c r="D36" s="249"/>
      <c r="E36" s="249"/>
      <c r="F36" s="249"/>
      <c r="G36" s="249"/>
      <c r="H36" s="249"/>
      <c r="I36" s="249"/>
    </row>
    <row r="38" spans="1:9" x14ac:dyDescent="0.25">
      <c r="A38" s="115" t="s">
        <v>195</v>
      </c>
    </row>
  </sheetData>
  <mergeCells count="20">
    <mergeCell ref="A36:I36"/>
    <mergeCell ref="A23:I23"/>
    <mergeCell ref="A32:I32"/>
    <mergeCell ref="A30:E30"/>
    <mergeCell ref="A34:I34"/>
    <mergeCell ref="A26:E26"/>
    <mergeCell ref="A27:E27"/>
    <mergeCell ref="A19:E19"/>
    <mergeCell ref="A20:E20"/>
    <mergeCell ref="A21:E21"/>
    <mergeCell ref="A13:E13"/>
    <mergeCell ref="A14:E14"/>
    <mergeCell ref="A12:E12"/>
    <mergeCell ref="A5:I5"/>
    <mergeCell ref="A16:I16"/>
    <mergeCell ref="A1:I1"/>
    <mergeCell ref="A3:I3"/>
    <mergeCell ref="A8:E8"/>
    <mergeCell ref="A9:E9"/>
    <mergeCell ref="A10:E10"/>
  </mergeCells>
  <pageMargins left="0.70866141732283472" right="0.70866141732283472" top="0.94488188976377963" bottom="0.74803149606299213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showWhiteSpace="0" view="pageLayout" zoomScaleNormal="100" workbookViewId="0">
      <selection activeCell="E30" sqref="E30"/>
    </sheetView>
  </sheetViews>
  <sheetFormatPr defaultColWidth="0.5703125" defaultRowHeight="15" x14ac:dyDescent="0.25"/>
  <cols>
    <col min="1" max="1" width="6.28515625" customWidth="1"/>
    <col min="2" max="2" width="6.42578125" customWidth="1"/>
    <col min="3" max="3" width="4.85546875" customWidth="1"/>
    <col min="4" max="4" width="36" customWidth="1"/>
    <col min="5" max="6" width="15.7109375" customWidth="1"/>
    <col min="7" max="7" width="12.7109375" customWidth="1"/>
    <col min="8" max="8" width="15.28515625" customWidth="1"/>
    <col min="38" max="38" width="18.85546875" customWidth="1"/>
  </cols>
  <sheetData>
    <row r="1" spans="1:8" ht="56.25" customHeight="1" x14ac:dyDescent="0.25">
      <c r="A1" s="236" t="str">
        <f>SAŽETAK!A1</f>
        <v>2. IZMJENA FINANCIJSKOG PLANA
GRADSKE KNJIŽNICE KSAVER ŠANDOR GJALSKI 
ZA 2024. I PROJEKCIJA ZA 2025. I 2026. GODINU</v>
      </c>
      <c r="B1" s="236"/>
      <c r="C1" s="236"/>
      <c r="D1" s="236"/>
      <c r="E1" s="236"/>
      <c r="F1" s="236"/>
      <c r="G1" s="236"/>
      <c r="H1" s="236"/>
    </row>
    <row r="2" spans="1:8" ht="5.25" customHeight="1" x14ac:dyDescent="0.25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236" t="s">
        <v>32</v>
      </c>
      <c r="B3" s="236"/>
      <c r="C3" s="236"/>
      <c r="D3" s="236"/>
      <c r="E3" s="236"/>
      <c r="F3" s="236"/>
      <c r="G3" s="238"/>
      <c r="H3" s="238"/>
    </row>
    <row r="4" spans="1:8" ht="3.75" customHeight="1" x14ac:dyDescent="0.25">
      <c r="A4" s="3"/>
      <c r="B4" s="3"/>
      <c r="C4" s="3"/>
      <c r="D4" s="3"/>
      <c r="E4" s="3"/>
      <c r="F4" s="3"/>
      <c r="G4" s="4"/>
      <c r="H4" s="4"/>
    </row>
    <row r="5" spans="1:8" ht="18" customHeight="1" x14ac:dyDescent="0.25">
      <c r="A5" s="236" t="s">
        <v>13</v>
      </c>
      <c r="B5" s="237"/>
      <c r="C5" s="237"/>
      <c r="D5" s="237"/>
      <c r="E5" s="237"/>
      <c r="F5" s="237"/>
      <c r="G5" s="237"/>
      <c r="H5" s="237"/>
    </row>
    <row r="6" spans="1:8" ht="8.25" customHeight="1" x14ac:dyDescent="0.25">
      <c r="A6" s="3"/>
      <c r="B6" s="3"/>
      <c r="C6" s="3"/>
      <c r="D6" s="3"/>
      <c r="E6" s="3"/>
      <c r="F6" s="3"/>
      <c r="G6" s="4"/>
      <c r="H6" s="4"/>
    </row>
    <row r="7" spans="1:8" ht="15.75" x14ac:dyDescent="0.25">
      <c r="A7" s="236" t="s">
        <v>1</v>
      </c>
      <c r="B7" s="259"/>
      <c r="C7" s="259"/>
      <c r="D7" s="259"/>
      <c r="E7" s="259"/>
      <c r="F7" s="259"/>
      <c r="G7" s="259"/>
      <c r="H7" s="259"/>
    </row>
    <row r="8" spans="1:8" ht="4.5" customHeight="1" x14ac:dyDescent="0.25">
      <c r="A8" s="3"/>
      <c r="B8" s="3"/>
      <c r="C8" s="3"/>
      <c r="D8" s="3"/>
      <c r="E8" s="3"/>
      <c r="F8" s="3"/>
      <c r="G8" s="4"/>
      <c r="H8" s="4"/>
    </row>
    <row r="9" spans="1:8" ht="24.75" customHeight="1" x14ac:dyDescent="0.25">
      <c r="A9" s="136" t="s">
        <v>14</v>
      </c>
      <c r="B9" s="137" t="s">
        <v>15</v>
      </c>
      <c r="C9" s="137" t="s">
        <v>16</v>
      </c>
      <c r="D9" s="138" t="s">
        <v>12</v>
      </c>
      <c r="E9" s="138" t="s">
        <v>190</v>
      </c>
      <c r="F9" s="138" t="s">
        <v>194</v>
      </c>
      <c r="G9" s="138" t="s">
        <v>44</v>
      </c>
      <c r="H9" s="138" t="s">
        <v>151</v>
      </c>
    </row>
    <row r="10" spans="1:8" s="90" customFormat="1" ht="11.25" x14ac:dyDescent="0.2">
      <c r="A10" s="139"/>
      <c r="B10" s="140"/>
      <c r="C10" s="140"/>
      <c r="D10" s="140"/>
      <c r="E10" s="140" t="s">
        <v>52</v>
      </c>
      <c r="F10" s="140"/>
      <c r="G10" s="140" t="s">
        <v>52</v>
      </c>
      <c r="H10" s="140" t="s">
        <v>52</v>
      </c>
    </row>
    <row r="11" spans="1:8" ht="15.75" customHeight="1" x14ac:dyDescent="0.25">
      <c r="A11" s="92">
        <v>6</v>
      </c>
      <c r="B11" s="92"/>
      <c r="C11" s="92"/>
      <c r="D11" s="10" t="s">
        <v>17</v>
      </c>
      <c r="E11" s="204">
        <f t="shared" ref="E11:H11" si="0">E12+E15+E17+E20+E22+E24</f>
        <v>177060</v>
      </c>
      <c r="F11" s="204">
        <f>F12+F15+F17+F20+F22+F24</f>
        <v>175410.3</v>
      </c>
      <c r="G11" s="204">
        <f t="shared" si="0"/>
        <v>175167</v>
      </c>
      <c r="H11" s="204">
        <f t="shared" si="0"/>
        <v>175167</v>
      </c>
    </row>
    <row r="12" spans="1:8" ht="25.5" x14ac:dyDescent="0.25">
      <c r="A12" s="93"/>
      <c r="B12" s="94">
        <v>63</v>
      </c>
      <c r="C12" s="94"/>
      <c r="D12" s="39" t="s">
        <v>45</v>
      </c>
      <c r="E12" s="205">
        <f t="shared" ref="E12:H12" si="1">SUM(E13:E14)</f>
        <v>18900</v>
      </c>
      <c r="F12" s="205">
        <f t="shared" si="1"/>
        <v>16525</v>
      </c>
      <c r="G12" s="205">
        <f t="shared" si="1"/>
        <v>16525</v>
      </c>
      <c r="H12" s="205">
        <f t="shared" si="1"/>
        <v>16525</v>
      </c>
    </row>
    <row r="13" spans="1:8" x14ac:dyDescent="0.25">
      <c r="A13" s="95"/>
      <c r="B13" s="95"/>
      <c r="C13" s="96">
        <v>51</v>
      </c>
      <c r="D13" s="11" t="s">
        <v>47</v>
      </c>
      <c r="E13" s="206">
        <f>'Prihodi-POMOĆNA'!E23</f>
        <v>16900</v>
      </c>
      <c r="F13" s="206">
        <f>'Prihodi-POMOĆNA'!M23</f>
        <v>16525</v>
      </c>
      <c r="G13" s="206">
        <f>F13</f>
        <v>16525</v>
      </c>
      <c r="H13" s="206">
        <f>G13</f>
        <v>16525</v>
      </c>
    </row>
    <row r="14" spans="1:8" x14ac:dyDescent="0.25">
      <c r="A14" s="95"/>
      <c r="B14" s="95"/>
      <c r="C14" s="96">
        <v>52</v>
      </c>
      <c r="D14" s="11" t="s">
        <v>152</v>
      </c>
      <c r="E14" s="206">
        <f>'Prihodi-POMOĆNA'!F16</f>
        <v>2000</v>
      </c>
      <c r="F14" s="206">
        <f>'Prihodi-POMOĆNA'!N23</f>
        <v>0</v>
      </c>
      <c r="G14" s="206">
        <f>F14</f>
        <v>0</v>
      </c>
      <c r="H14" s="206">
        <f>G14</f>
        <v>0</v>
      </c>
    </row>
    <row r="15" spans="1:8" x14ac:dyDescent="0.25">
      <c r="A15" s="93"/>
      <c r="B15" s="94">
        <v>64</v>
      </c>
      <c r="C15" s="94"/>
      <c r="D15" s="39" t="s">
        <v>150</v>
      </c>
      <c r="E15" s="205">
        <f t="shared" ref="E15:H15" si="2">SUM(E16)</f>
        <v>0</v>
      </c>
      <c r="F15" s="205">
        <f t="shared" si="2"/>
        <v>0</v>
      </c>
      <c r="G15" s="205">
        <f t="shared" si="2"/>
        <v>0</v>
      </c>
      <c r="H15" s="205">
        <f t="shared" si="2"/>
        <v>0</v>
      </c>
    </row>
    <row r="16" spans="1:8" x14ac:dyDescent="0.25">
      <c r="A16" s="95"/>
      <c r="B16" s="95"/>
      <c r="C16" s="96">
        <v>31</v>
      </c>
      <c r="D16" s="11" t="s">
        <v>39</v>
      </c>
      <c r="E16" s="206">
        <f>'Prihodi-POMOĆNA'!K23</f>
        <v>0</v>
      </c>
      <c r="F16" s="206"/>
      <c r="G16" s="206">
        <f>F16</f>
        <v>0</v>
      </c>
      <c r="H16" s="206">
        <f>G16</f>
        <v>0</v>
      </c>
    </row>
    <row r="17" spans="1:8" ht="38.25" x14ac:dyDescent="0.25">
      <c r="A17" s="97"/>
      <c r="B17" s="94">
        <v>65</v>
      </c>
      <c r="C17" s="98"/>
      <c r="D17" s="44" t="s">
        <v>55</v>
      </c>
      <c r="E17" s="205">
        <f t="shared" ref="E17:H17" si="3">SUM(E18)</f>
        <v>4718</v>
      </c>
      <c r="F17" s="205">
        <f>SUM(F18:F19)</f>
        <v>5443.3</v>
      </c>
      <c r="G17" s="205">
        <f t="shared" si="3"/>
        <v>5200</v>
      </c>
      <c r="H17" s="205">
        <f t="shared" si="3"/>
        <v>5200</v>
      </c>
    </row>
    <row r="18" spans="1:8" ht="16.5" customHeight="1" x14ac:dyDescent="0.25">
      <c r="A18" s="95"/>
      <c r="B18" s="99"/>
      <c r="C18" s="96">
        <v>42</v>
      </c>
      <c r="D18" s="11" t="s">
        <v>48</v>
      </c>
      <c r="E18" s="206">
        <f>'Prihodi-POMOĆNA'!D18</f>
        <v>4718</v>
      </c>
      <c r="F18" s="206">
        <f>'Prihodi-POMOĆNA'!L18</f>
        <v>5200</v>
      </c>
      <c r="G18" s="206">
        <f>F18</f>
        <v>5200</v>
      </c>
      <c r="H18" s="206">
        <f>G18</f>
        <v>5200</v>
      </c>
    </row>
    <row r="19" spans="1:8" ht="33" customHeight="1" x14ac:dyDescent="0.25">
      <c r="A19" s="95"/>
      <c r="B19" s="99"/>
      <c r="C19" s="96">
        <v>72</v>
      </c>
      <c r="D19" s="13" t="s">
        <v>202</v>
      </c>
      <c r="E19" s="220"/>
      <c r="F19" s="220">
        <f>'Prihodi-POMOĆNA'!P23</f>
        <v>243.3</v>
      </c>
      <c r="G19" s="220">
        <v>0</v>
      </c>
      <c r="H19" s="220">
        <v>0</v>
      </c>
    </row>
    <row r="20" spans="1:8" ht="25.5" x14ac:dyDescent="0.25">
      <c r="A20" s="97"/>
      <c r="B20" s="97">
        <v>66</v>
      </c>
      <c r="C20" s="98"/>
      <c r="D20" s="39" t="s">
        <v>153</v>
      </c>
      <c r="E20" s="205">
        <f t="shared" ref="E20:H20" si="4">SUM(E21)</f>
        <v>0</v>
      </c>
      <c r="F20" s="205">
        <f t="shared" si="4"/>
        <v>0</v>
      </c>
      <c r="G20" s="205">
        <f t="shared" si="4"/>
        <v>0</v>
      </c>
      <c r="H20" s="205">
        <f t="shared" si="4"/>
        <v>0</v>
      </c>
    </row>
    <row r="21" spans="1:8" x14ac:dyDescent="0.25">
      <c r="A21" s="95"/>
      <c r="B21" s="95"/>
      <c r="C21" s="96">
        <v>61</v>
      </c>
      <c r="D21" s="11" t="s">
        <v>154</v>
      </c>
      <c r="E21" s="206">
        <f>'Prihodi-POMOĆNA'!O23</f>
        <v>0</v>
      </c>
      <c r="F21" s="206">
        <f>'Prihodi-POMOĆNA'!O23</f>
        <v>0</v>
      </c>
      <c r="G21" s="206">
        <f>F21</f>
        <v>0</v>
      </c>
      <c r="H21" s="206">
        <f>G21</f>
        <v>0</v>
      </c>
    </row>
    <row r="22" spans="1:8" ht="25.5" x14ac:dyDescent="0.25">
      <c r="A22" s="97"/>
      <c r="B22" s="97">
        <v>67</v>
      </c>
      <c r="C22" s="98"/>
      <c r="D22" s="39" t="s">
        <v>46</v>
      </c>
      <c r="E22" s="205">
        <f t="shared" ref="E22:F22" si="5">SUM(E23)</f>
        <v>153177</v>
      </c>
      <c r="F22" s="205">
        <f t="shared" si="5"/>
        <v>153177</v>
      </c>
      <c r="G22" s="205">
        <f>G23</f>
        <v>153177</v>
      </c>
      <c r="H22" s="205">
        <f>G22</f>
        <v>153177</v>
      </c>
    </row>
    <row r="23" spans="1:8" x14ac:dyDescent="0.25">
      <c r="A23" s="95"/>
      <c r="B23" s="95"/>
      <c r="C23" s="96">
        <v>11</v>
      </c>
      <c r="D23" s="11" t="s">
        <v>18</v>
      </c>
      <c r="E23" s="206">
        <f>'Prihodi-POMOĆNA'!B23</f>
        <v>153177</v>
      </c>
      <c r="F23" s="206">
        <f>'Prihodi-POMOĆNA'!J23</f>
        <v>153177</v>
      </c>
      <c r="G23" s="206">
        <f>F23</f>
        <v>153177</v>
      </c>
      <c r="H23" s="206">
        <f>G23</f>
        <v>153177</v>
      </c>
    </row>
    <row r="24" spans="1:8" x14ac:dyDescent="0.25">
      <c r="A24" s="97"/>
      <c r="B24" s="97">
        <v>68</v>
      </c>
      <c r="C24" s="98"/>
      <c r="D24" s="39" t="s">
        <v>56</v>
      </c>
      <c r="E24" s="205">
        <f t="shared" ref="E24:F24" si="6">SUM(E25)</f>
        <v>265</v>
      </c>
      <c r="F24" s="205">
        <f t="shared" si="6"/>
        <v>265</v>
      </c>
      <c r="G24" s="205">
        <f>E24</f>
        <v>265</v>
      </c>
      <c r="H24" s="205">
        <f>G24</f>
        <v>265</v>
      </c>
    </row>
    <row r="25" spans="1:8" x14ac:dyDescent="0.25">
      <c r="A25" s="95"/>
      <c r="B25" s="95"/>
      <c r="C25" s="96">
        <v>42</v>
      </c>
      <c r="D25" s="11" t="s">
        <v>48</v>
      </c>
      <c r="E25" s="206">
        <f>'Prihodi-POMOĆNA'!D20</f>
        <v>265</v>
      </c>
      <c r="F25" s="206">
        <f>'Prihodi-POMOĆNA'!L20</f>
        <v>265</v>
      </c>
      <c r="G25" s="206">
        <f>F25</f>
        <v>265</v>
      </c>
      <c r="H25" s="206">
        <f>G25</f>
        <v>265</v>
      </c>
    </row>
    <row r="26" spans="1:8" ht="18.75" customHeight="1" x14ac:dyDescent="0.25">
      <c r="A26" s="260" t="s">
        <v>58</v>
      </c>
      <c r="B26" s="261"/>
      <c r="C26" s="261"/>
      <c r="D26" s="262"/>
      <c r="E26" s="207">
        <f t="shared" ref="E26:H26" si="7">E11</f>
        <v>177060</v>
      </c>
      <c r="F26" s="207">
        <f t="shared" si="7"/>
        <v>175410.3</v>
      </c>
      <c r="G26" s="207">
        <f t="shared" si="7"/>
        <v>175167</v>
      </c>
      <c r="H26" s="207">
        <f t="shared" si="7"/>
        <v>175167</v>
      </c>
    </row>
    <row r="27" spans="1:8" ht="18.75" customHeight="1" x14ac:dyDescent="0.25">
      <c r="A27" s="33"/>
      <c r="B27" s="33"/>
      <c r="C27" s="33"/>
      <c r="D27" s="33"/>
      <c r="E27" s="34"/>
      <c r="F27" s="34"/>
      <c r="G27" s="34"/>
      <c r="H27" s="34"/>
    </row>
    <row r="28" spans="1:8" ht="12" customHeight="1" x14ac:dyDescent="0.25">
      <c r="A28" s="236" t="s">
        <v>19</v>
      </c>
      <c r="B28" s="259"/>
      <c r="C28" s="259"/>
      <c r="D28" s="259"/>
      <c r="E28" s="259"/>
      <c r="F28" s="259"/>
      <c r="G28" s="259"/>
      <c r="H28" s="259"/>
    </row>
    <row r="29" spans="1:8" ht="6" customHeight="1" x14ac:dyDescent="0.25">
      <c r="A29" s="3"/>
      <c r="B29" s="3"/>
      <c r="C29" s="3"/>
      <c r="D29" s="3"/>
      <c r="E29" s="3"/>
      <c r="F29" s="3"/>
      <c r="G29" s="4"/>
      <c r="H29" s="4"/>
    </row>
    <row r="30" spans="1:8" ht="30.75" customHeight="1" x14ac:dyDescent="0.25">
      <c r="A30" s="139" t="s">
        <v>14</v>
      </c>
      <c r="B30" s="140" t="s">
        <v>15</v>
      </c>
      <c r="C30" s="140" t="s">
        <v>16</v>
      </c>
      <c r="D30" s="141" t="s">
        <v>20</v>
      </c>
      <c r="E30" s="138" t="s">
        <v>190</v>
      </c>
      <c r="F30" s="138" t="s">
        <v>194</v>
      </c>
      <c r="G30" s="138" t="s">
        <v>44</v>
      </c>
      <c r="H30" s="138" t="s">
        <v>151</v>
      </c>
    </row>
    <row r="31" spans="1:8" x14ac:dyDescent="0.25">
      <c r="A31" s="142"/>
      <c r="B31" s="141"/>
      <c r="C31" s="141"/>
      <c r="D31" s="141"/>
      <c r="E31" s="140" t="s">
        <v>52</v>
      </c>
      <c r="F31" s="140"/>
      <c r="G31" s="140" t="s">
        <v>52</v>
      </c>
      <c r="H31" s="140" t="s">
        <v>52</v>
      </c>
    </row>
    <row r="32" spans="1:8" ht="15.75" customHeight="1" x14ac:dyDescent="0.25">
      <c r="A32" s="92">
        <v>3</v>
      </c>
      <c r="B32" s="92"/>
      <c r="C32" s="92"/>
      <c r="D32" s="10" t="s">
        <v>21</v>
      </c>
      <c r="E32" s="193">
        <f t="shared" ref="E32:H32" si="8">E33+E35+E42</f>
        <v>155144.13</v>
      </c>
      <c r="F32" s="193">
        <f t="shared" si="8"/>
        <v>154299.44</v>
      </c>
      <c r="G32" s="193">
        <f t="shared" si="8"/>
        <v>153312</v>
      </c>
      <c r="H32" s="193">
        <f t="shared" si="8"/>
        <v>153312</v>
      </c>
    </row>
    <row r="33" spans="1:8" ht="15.75" customHeight="1" x14ac:dyDescent="0.25">
      <c r="A33" s="93"/>
      <c r="B33" s="94">
        <v>31</v>
      </c>
      <c r="C33" s="94"/>
      <c r="D33" s="39" t="s">
        <v>22</v>
      </c>
      <c r="E33" s="208">
        <f t="shared" ref="E33:H33" si="9">SUM(E34)</f>
        <v>92228</v>
      </c>
      <c r="F33" s="208">
        <f t="shared" si="9"/>
        <v>92663</v>
      </c>
      <c r="G33" s="208">
        <f t="shared" si="9"/>
        <v>92663</v>
      </c>
      <c r="H33" s="208">
        <f t="shared" si="9"/>
        <v>92663</v>
      </c>
    </row>
    <row r="34" spans="1:8" x14ac:dyDescent="0.25">
      <c r="A34" s="95"/>
      <c r="B34" s="95"/>
      <c r="C34" s="96">
        <v>11</v>
      </c>
      <c r="D34" s="11" t="s">
        <v>18</v>
      </c>
      <c r="E34" s="198">
        <f>'POSEBNI DIO '!E10</f>
        <v>92228</v>
      </c>
      <c r="F34" s="198">
        <f>'Rashodi-POMOĆNA'!P9</f>
        <v>92663</v>
      </c>
      <c r="G34" s="198">
        <f>F34</f>
        <v>92663</v>
      </c>
      <c r="H34" s="198">
        <f>G34</f>
        <v>92663</v>
      </c>
    </row>
    <row r="35" spans="1:8" x14ac:dyDescent="0.25">
      <c r="A35" s="97"/>
      <c r="B35" s="97">
        <v>32</v>
      </c>
      <c r="C35" s="98"/>
      <c r="D35" s="41" t="s">
        <v>35</v>
      </c>
      <c r="E35" s="208">
        <f>SUM(E36:E41)</f>
        <v>62186.13</v>
      </c>
      <c r="F35" s="208">
        <f t="shared" ref="F35:H35" si="10">SUM(F36:F41)</f>
        <v>61006.439999999995</v>
      </c>
      <c r="G35" s="208">
        <f t="shared" si="10"/>
        <v>60019</v>
      </c>
      <c r="H35" s="208">
        <f t="shared" si="10"/>
        <v>60019</v>
      </c>
    </row>
    <row r="36" spans="1:8" x14ac:dyDescent="0.25">
      <c r="A36" s="95"/>
      <c r="B36" s="95"/>
      <c r="C36" s="96">
        <v>11</v>
      </c>
      <c r="D36" s="11" t="s">
        <v>18</v>
      </c>
      <c r="E36" s="198">
        <f>'POSEBNI DIO '!E14</f>
        <v>51719</v>
      </c>
      <c r="F36" s="198">
        <f>'Rashodi-POMOĆNA'!P22</f>
        <v>52084</v>
      </c>
      <c r="G36" s="198">
        <f>F36</f>
        <v>52084</v>
      </c>
      <c r="H36" s="198">
        <f>G36</f>
        <v>52084</v>
      </c>
    </row>
    <row r="37" spans="1:8" x14ac:dyDescent="0.25">
      <c r="A37" s="95"/>
      <c r="B37" s="95"/>
      <c r="C37" s="96">
        <v>42</v>
      </c>
      <c r="D37" s="11" t="s">
        <v>48</v>
      </c>
      <c r="E37" s="198">
        <f>'POSEBNI DIO '!E30</f>
        <v>5267.13</v>
      </c>
      <c r="F37" s="198">
        <f>'Rashodi-POMOĆNA'!R22</f>
        <v>5749.13</v>
      </c>
      <c r="G37" s="198">
        <f>F37-814.13</f>
        <v>4935</v>
      </c>
      <c r="H37" s="198">
        <f>G37</f>
        <v>4935</v>
      </c>
    </row>
    <row r="38" spans="1:8" x14ac:dyDescent="0.25">
      <c r="A38" s="95"/>
      <c r="B38" s="95"/>
      <c r="C38" s="96">
        <v>51</v>
      </c>
      <c r="D38" s="11" t="s">
        <v>47</v>
      </c>
      <c r="E38" s="198">
        <f>'POSEBNI DIO '!E43</f>
        <v>3200</v>
      </c>
      <c r="F38" s="198">
        <f>'Rashodi-POMOĆNA'!S22</f>
        <v>3000</v>
      </c>
      <c r="G38" s="198">
        <f t="shared" ref="G38:G40" si="11">F38</f>
        <v>3000</v>
      </c>
      <c r="H38" s="198">
        <f>G38</f>
        <v>3000</v>
      </c>
    </row>
    <row r="39" spans="1:8" x14ac:dyDescent="0.25">
      <c r="A39" s="95"/>
      <c r="B39" s="95"/>
      <c r="C39" s="96">
        <v>52</v>
      </c>
      <c r="D39" s="11" t="s">
        <v>152</v>
      </c>
      <c r="E39" s="198">
        <f>'POSEBNI DIO '!E53</f>
        <v>2000</v>
      </c>
      <c r="F39" s="198">
        <f>'Rashodi-POMOĆNA'!T22</f>
        <v>0</v>
      </c>
      <c r="G39" s="198">
        <f t="shared" si="11"/>
        <v>0</v>
      </c>
      <c r="H39" s="198">
        <f>G39</f>
        <v>0</v>
      </c>
    </row>
    <row r="40" spans="1:8" x14ac:dyDescent="0.25">
      <c r="A40" s="95"/>
      <c r="B40" s="95"/>
      <c r="C40" s="96">
        <v>61</v>
      </c>
      <c r="D40" s="11" t="s">
        <v>154</v>
      </c>
      <c r="E40" s="198">
        <f>'POSEBNI DIO '!E58</f>
        <v>0</v>
      </c>
      <c r="F40" s="198">
        <f>'Rashodi-POMOĆNA'!U22</f>
        <v>0</v>
      </c>
      <c r="G40" s="198">
        <f t="shared" si="11"/>
        <v>0</v>
      </c>
      <c r="H40" s="198">
        <f>G40</f>
        <v>0</v>
      </c>
    </row>
    <row r="41" spans="1:8" ht="25.5" x14ac:dyDescent="0.25">
      <c r="A41" s="95"/>
      <c r="B41" s="95"/>
      <c r="C41" s="96">
        <v>72</v>
      </c>
      <c r="D41" s="13" t="s">
        <v>202</v>
      </c>
      <c r="E41" s="200"/>
      <c r="F41" s="200">
        <f>'Rashodi-POMOĆNA'!V47</f>
        <v>173.31</v>
      </c>
      <c r="G41" s="200">
        <v>0</v>
      </c>
      <c r="H41" s="200">
        <v>0</v>
      </c>
    </row>
    <row r="42" spans="1:8" x14ac:dyDescent="0.25">
      <c r="A42" s="97"/>
      <c r="B42" s="97">
        <v>34</v>
      </c>
      <c r="C42" s="98"/>
      <c r="D42" s="42" t="s">
        <v>57</v>
      </c>
      <c r="E42" s="208">
        <f t="shared" ref="E42:H42" si="12">SUM(E43)</f>
        <v>730</v>
      </c>
      <c r="F42" s="208">
        <f t="shared" si="12"/>
        <v>630</v>
      </c>
      <c r="G42" s="208">
        <f t="shared" si="12"/>
        <v>630</v>
      </c>
      <c r="H42" s="208">
        <f t="shared" si="12"/>
        <v>630</v>
      </c>
    </row>
    <row r="43" spans="1:8" x14ac:dyDescent="0.25">
      <c r="A43" s="95"/>
      <c r="B43" s="100"/>
      <c r="C43" s="96">
        <v>11</v>
      </c>
      <c r="D43" s="11" t="s">
        <v>18</v>
      </c>
      <c r="E43" s="198">
        <f>'POSEBNI DIO '!E20</f>
        <v>730</v>
      </c>
      <c r="F43" s="198">
        <f>'Rashodi-POMOĆNA'!P88</f>
        <v>630</v>
      </c>
      <c r="G43" s="198">
        <f>F43</f>
        <v>630</v>
      </c>
      <c r="H43" s="198">
        <f>G43</f>
        <v>630</v>
      </c>
    </row>
    <row r="44" spans="1:8" ht="25.5" x14ac:dyDescent="0.25">
      <c r="A44" s="101">
        <v>4</v>
      </c>
      <c r="B44" s="101"/>
      <c r="C44" s="101"/>
      <c r="D44" s="16" t="s">
        <v>23</v>
      </c>
      <c r="E44" s="193">
        <f t="shared" ref="E44:H44" si="13">E45</f>
        <v>22730</v>
      </c>
      <c r="F44" s="193">
        <f t="shared" si="13"/>
        <v>21924.99</v>
      </c>
      <c r="G44" s="193">
        <f t="shared" si="13"/>
        <v>21855</v>
      </c>
      <c r="H44" s="193">
        <f t="shared" si="13"/>
        <v>21855</v>
      </c>
    </row>
    <row r="45" spans="1:8" ht="25.5" x14ac:dyDescent="0.25">
      <c r="A45" s="94"/>
      <c r="B45" s="94">
        <v>42</v>
      </c>
      <c r="C45" s="94"/>
      <c r="D45" s="43" t="s">
        <v>24</v>
      </c>
      <c r="E45" s="208">
        <f>SUM(E46:E52)</f>
        <v>22730</v>
      </c>
      <c r="F45" s="208">
        <f t="shared" ref="F45:H45" si="14">SUM(F46:F52)</f>
        <v>21924.99</v>
      </c>
      <c r="G45" s="208">
        <f t="shared" si="14"/>
        <v>21855</v>
      </c>
      <c r="H45" s="208">
        <f t="shared" si="14"/>
        <v>21855</v>
      </c>
    </row>
    <row r="46" spans="1:8" x14ac:dyDescent="0.25">
      <c r="A46" s="99"/>
      <c r="B46" s="99"/>
      <c r="C46" s="96">
        <v>11</v>
      </c>
      <c r="D46" s="11" t="s">
        <v>18</v>
      </c>
      <c r="E46" s="198">
        <f>'POSEBNI DIO '!E23</f>
        <v>8500</v>
      </c>
      <c r="F46" s="198">
        <f>'Rashodi-POMOĆNA'!P94</f>
        <v>7800</v>
      </c>
      <c r="G46" s="198">
        <f>F46</f>
        <v>7800</v>
      </c>
      <c r="H46" s="209">
        <f>G46</f>
        <v>7800</v>
      </c>
    </row>
    <row r="47" spans="1:8" x14ac:dyDescent="0.25">
      <c r="A47" s="99"/>
      <c r="B47" s="99"/>
      <c r="C47" s="96">
        <v>31</v>
      </c>
      <c r="D47" s="11" t="s">
        <v>39</v>
      </c>
      <c r="E47" s="198"/>
      <c r="F47" s="198">
        <f>'Rashodi-POMOĆNA'!Q94</f>
        <v>0</v>
      </c>
      <c r="G47" s="198">
        <f t="shared" ref="G47:G51" si="15">F47</f>
        <v>0</v>
      </c>
      <c r="H47" s="209">
        <f>G47</f>
        <v>0</v>
      </c>
    </row>
    <row r="48" spans="1:8" x14ac:dyDescent="0.25">
      <c r="A48" s="99"/>
      <c r="B48" s="99"/>
      <c r="C48" s="96">
        <v>42</v>
      </c>
      <c r="D48" s="11" t="s">
        <v>48</v>
      </c>
      <c r="E48" s="198">
        <f>'POSEBNI DIO '!E37</f>
        <v>530</v>
      </c>
      <c r="F48" s="198">
        <f>'Rashodi-POMOĆNA'!R94</f>
        <v>530</v>
      </c>
      <c r="G48" s="198">
        <f t="shared" si="15"/>
        <v>530</v>
      </c>
      <c r="H48" s="209">
        <f>G48</f>
        <v>530</v>
      </c>
    </row>
    <row r="49" spans="1:8" x14ac:dyDescent="0.25">
      <c r="A49" s="99"/>
      <c r="B49" s="99"/>
      <c r="C49" s="96">
        <v>51</v>
      </c>
      <c r="D49" s="11" t="s">
        <v>47</v>
      </c>
      <c r="E49" s="198">
        <f>'POSEBNI DIO '!E47</f>
        <v>13700</v>
      </c>
      <c r="F49" s="198">
        <f>'Rashodi-POMOĆNA'!S94</f>
        <v>13525</v>
      </c>
      <c r="G49" s="198">
        <f t="shared" si="15"/>
        <v>13525</v>
      </c>
      <c r="H49" s="209">
        <f>G49</f>
        <v>13525</v>
      </c>
    </row>
    <row r="50" spans="1:8" x14ac:dyDescent="0.25">
      <c r="A50" s="99"/>
      <c r="B50" s="99"/>
      <c r="C50" s="96">
        <v>52</v>
      </c>
      <c r="D50" s="11" t="s">
        <v>152</v>
      </c>
      <c r="E50" s="198">
        <f>'POSEBNI DIO '!E56</f>
        <v>0</v>
      </c>
      <c r="F50" s="198">
        <f>'Rashodi-POMOĆNA'!T94</f>
        <v>0</v>
      </c>
      <c r="G50" s="198">
        <f t="shared" si="15"/>
        <v>0</v>
      </c>
      <c r="H50" s="209">
        <f>G50</f>
        <v>0</v>
      </c>
    </row>
    <row r="51" spans="1:8" x14ac:dyDescent="0.25">
      <c r="A51" s="95"/>
      <c r="B51" s="95"/>
      <c r="C51" s="96">
        <v>61</v>
      </c>
      <c r="D51" s="11" t="s">
        <v>154</v>
      </c>
      <c r="E51" s="198"/>
      <c r="F51" s="198">
        <f>'Rashodi-POMOĆNA'!U94</f>
        <v>0</v>
      </c>
      <c r="G51" s="198">
        <f t="shared" si="15"/>
        <v>0</v>
      </c>
      <c r="H51" s="198">
        <v>0</v>
      </c>
    </row>
    <row r="52" spans="1:8" ht="25.5" x14ac:dyDescent="0.25">
      <c r="A52" s="95"/>
      <c r="B52" s="95"/>
      <c r="C52" s="96">
        <v>72</v>
      </c>
      <c r="D52" s="13" t="s">
        <v>202</v>
      </c>
      <c r="E52" s="198"/>
      <c r="F52" s="198">
        <f>'Rashodi-POMOĆNA'!V100</f>
        <v>69.989999999999995</v>
      </c>
      <c r="G52" s="198">
        <v>0</v>
      </c>
      <c r="H52" s="198">
        <v>0</v>
      </c>
    </row>
    <row r="53" spans="1:8" x14ac:dyDescent="0.25">
      <c r="A53" s="256" t="s">
        <v>59</v>
      </c>
      <c r="B53" s="257"/>
      <c r="C53" s="257"/>
      <c r="D53" s="258"/>
      <c r="E53" s="193">
        <f t="shared" ref="E53:H53" si="16">E32+E44</f>
        <v>177874.13</v>
      </c>
      <c r="F53" s="193">
        <f t="shared" si="16"/>
        <v>176224.43</v>
      </c>
      <c r="G53" s="193">
        <f t="shared" si="16"/>
        <v>175167</v>
      </c>
      <c r="H53" s="193">
        <f t="shared" si="16"/>
        <v>175167</v>
      </c>
    </row>
    <row r="54" spans="1:8" ht="8.25" customHeight="1" x14ac:dyDescent="0.25"/>
    <row r="55" spans="1:8" x14ac:dyDescent="0.25">
      <c r="A55" s="115" t="str">
        <f>SAŽETAK!A38</f>
        <v>Zabok, 14.10.2024.</v>
      </c>
      <c r="E55" s="36"/>
      <c r="F55" s="36"/>
      <c r="G55" s="36"/>
      <c r="H55" s="36"/>
    </row>
    <row r="56" spans="1:8" x14ac:dyDescent="0.25">
      <c r="E56" s="218"/>
      <c r="F56" s="218"/>
      <c r="G56" s="218"/>
      <c r="H56" s="218"/>
    </row>
    <row r="57" spans="1:8" x14ac:dyDescent="0.25">
      <c r="D57" s="37"/>
    </row>
    <row r="59" spans="1:8" x14ac:dyDescent="0.25">
      <c r="D59" s="37"/>
    </row>
  </sheetData>
  <mergeCells count="7">
    <mergeCell ref="A53:D53"/>
    <mergeCell ref="A7:H7"/>
    <mergeCell ref="A28:H28"/>
    <mergeCell ref="A1:H1"/>
    <mergeCell ref="A3:H3"/>
    <mergeCell ref="A5:H5"/>
    <mergeCell ref="A26:D26"/>
  </mergeCells>
  <pageMargins left="0.70866141732283472" right="0.51181102362204722" top="0.6692913385826772" bottom="0.43307086614173229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4"/>
  <sheetViews>
    <sheetView view="pageLayout" zoomScaleNormal="100" workbookViewId="0">
      <selection activeCell="C9" sqref="C9"/>
    </sheetView>
  </sheetViews>
  <sheetFormatPr defaultRowHeight="15" x14ac:dyDescent="0.25"/>
  <cols>
    <col min="1" max="1" width="37.7109375" customWidth="1"/>
    <col min="2" max="5" width="12.7109375" customWidth="1"/>
  </cols>
  <sheetData>
    <row r="1" spans="1:5" ht="56.25" customHeight="1" x14ac:dyDescent="0.25">
      <c r="A1" s="236" t="str">
        <f>SAŽETAK!A1</f>
        <v>2. IZMJENA FINANCIJSKOG PLANA
GRADSKE KNJIŽNICE KSAVER ŠANDOR GJALSKI 
ZA 2024. I PROJEKCIJA ZA 2025. I 2026. GODINU</v>
      </c>
      <c r="B1" s="236"/>
      <c r="C1" s="236"/>
      <c r="D1" s="236"/>
      <c r="E1" s="236"/>
    </row>
    <row r="2" spans="1:5" ht="18" customHeight="1" x14ac:dyDescent="0.25">
      <c r="A2" s="3"/>
      <c r="B2" s="3"/>
      <c r="C2" s="3"/>
      <c r="D2" s="3"/>
      <c r="E2" s="3"/>
    </row>
    <row r="3" spans="1:5" ht="15.75" x14ac:dyDescent="0.25">
      <c r="A3" s="236" t="s">
        <v>32</v>
      </c>
      <c r="B3" s="236"/>
      <c r="C3" s="236"/>
      <c r="D3" s="238"/>
      <c r="E3" s="238"/>
    </row>
    <row r="4" spans="1:5" ht="18" x14ac:dyDescent="0.25">
      <c r="A4" s="3"/>
      <c r="B4" s="3"/>
      <c r="C4" s="3"/>
      <c r="D4" s="4"/>
      <c r="E4" s="4"/>
    </row>
    <row r="5" spans="1:5" ht="18" customHeight="1" x14ac:dyDescent="0.25">
      <c r="A5" s="236" t="s">
        <v>13</v>
      </c>
      <c r="B5" s="237"/>
      <c r="C5" s="237"/>
      <c r="D5" s="237"/>
      <c r="E5" s="237"/>
    </row>
    <row r="6" spans="1:5" ht="18" x14ac:dyDescent="0.25">
      <c r="A6" s="3"/>
      <c r="B6" s="3"/>
      <c r="C6" s="3"/>
      <c r="D6" s="4"/>
      <c r="E6" s="4"/>
    </row>
    <row r="7" spans="1:5" ht="15.75" x14ac:dyDescent="0.25">
      <c r="A7" s="236" t="s">
        <v>25</v>
      </c>
      <c r="B7" s="259"/>
      <c r="C7" s="259"/>
      <c r="D7" s="259"/>
      <c r="E7" s="259"/>
    </row>
    <row r="8" spans="1:5" ht="18" x14ac:dyDescent="0.25">
      <c r="A8" s="3"/>
      <c r="B8" s="3"/>
      <c r="C8" s="3"/>
      <c r="D8" s="4"/>
      <c r="E8" s="4"/>
    </row>
    <row r="9" spans="1:5" ht="25.5" customHeight="1" x14ac:dyDescent="0.25">
      <c r="A9" s="142" t="s">
        <v>26</v>
      </c>
      <c r="B9" s="138" t="s">
        <v>190</v>
      </c>
      <c r="C9" s="138" t="s">
        <v>196</v>
      </c>
      <c r="D9" s="138" t="s">
        <v>44</v>
      </c>
      <c r="E9" s="138" t="s">
        <v>151</v>
      </c>
    </row>
    <row r="10" spans="1:5" ht="15.75" customHeight="1" x14ac:dyDescent="0.25">
      <c r="A10" s="38" t="s">
        <v>27</v>
      </c>
      <c r="B10" s="196">
        <f t="shared" ref="B10:D11" si="0">B11</f>
        <v>177874.13</v>
      </c>
      <c r="C10" s="196">
        <f>C11</f>
        <v>176224.43</v>
      </c>
      <c r="D10" s="196">
        <f t="shared" si="0"/>
        <v>175167</v>
      </c>
      <c r="E10" s="196">
        <f>D10</f>
        <v>175167</v>
      </c>
    </row>
    <row r="11" spans="1:5" ht="15.75" customHeight="1" x14ac:dyDescent="0.25">
      <c r="A11" s="10" t="s">
        <v>53</v>
      </c>
      <c r="B11" s="193">
        <f t="shared" si="0"/>
        <v>177874.13</v>
      </c>
      <c r="C11" s="193">
        <f>C12</f>
        <v>176224.43</v>
      </c>
      <c r="D11" s="193">
        <f>D12</f>
        <v>175167</v>
      </c>
      <c r="E11" s="193">
        <f>D11</f>
        <v>175167</v>
      </c>
    </row>
    <row r="12" spans="1:5" x14ac:dyDescent="0.25">
      <c r="A12" s="45" t="s">
        <v>54</v>
      </c>
      <c r="B12" s="203">
        <f>' Račun prihoda i rashoda'!E53</f>
        <v>177874.13</v>
      </c>
      <c r="C12" s="203">
        <f>' Račun prihoda i rashoda'!F53</f>
        <v>176224.43</v>
      </c>
      <c r="D12" s="203">
        <f>' Račun prihoda i rashoda'!G53</f>
        <v>175167</v>
      </c>
      <c r="E12" s="203">
        <f>D12</f>
        <v>175167</v>
      </c>
    </row>
    <row r="14" spans="1:5" x14ac:dyDescent="0.25">
      <c r="A14" s="115" t="str">
        <f>SAŽETAK!A38</f>
        <v>Zabok, 14.10.2024.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"/>
  <sheetViews>
    <sheetView view="pageLayout" zoomScaleNormal="100" workbookViewId="0">
      <selection activeCell="D16" sqref="D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5" customWidth="1"/>
    <col min="5" max="5" width="13.7109375" bestFit="1" customWidth="1"/>
    <col min="6" max="6" width="14.7109375" customWidth="1"/>
    <col min="7" max="8" width="10.85546875" bestFit="1" customWidth="1"/>
  </cols>
  <sheetData>
    <row r="1" spans="1:8" ht="52.5" customHeight="1" x14ac:dyDescent="0.25">
      <c r="A1" s="236" t="str">
        <f>SAŽETAK!A1</f>
        <v>2. IZMJENA FINANCIJSKOG PLANA
GRADSKE KNJIŽNICE KSAVER ŠANDOR GJALSKI 
ZA 2024. I PROJEKCIJA ZA 2025. I 2026. GODINU</v>
      </c>
      <c r="B1" s="236"/>
      <c r="C1" s="236"/>
      <c r="D1" s="236"/>
      <c r="E1" s="236"/>
      <c r="F1" s="236"/>
      <c r="G1" s="236"/>
      <c r="H1" s="236"/>
    </row>
    <row r="2" spans="1:8" ht="18" customHeight="1" x14ac:dyDescent="0.25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236" t="s">
        <v>32</v>
      </c>
      <c r="B3" s="236"/>
      <c r="C3" s="236"/>
      <c r="D3" s="236"/>
      <c r="E3" s="236"/>
      <c r="F3" s="236"/>
      <c r="G3" s="238"/>
      <c r="H3" s="238"/>
    </row>
    <row r="4" spans="1:8" ht="18" x14ac:dyDescent="0.25">
      <c r="A4" s="3"/>
      <c r="B4" s="3"/>
      <c r="C4" s="3"/>
      <c r="D4" s="3"/>
      <c r="E4" s="3"/>
      <c r="F4" s="3"/>
      <c r="G4" s="4"/>
      <c r="H4" s="4"/>
    </row>
    <row r="5" spans="1:8" ht="18" customHeight="1" x14ac:dyDescent="0.25">
      <c r="A5" s="236" t="s">
        <v>28</v>
      </c>
      <c r="B5" s="237"/>
      <c r="C5" s="237"/>
      <c r="D5" s="237"/>
      <c r="E5" s="237"/>
      <c r="F5" s="237"/>
      <c r="G5" s="237"/>
      <c r="H5" s="237"/>
    </row>
    <row r="6" spans="1:8" ht="18" x14ac:dyDescent="0.25">
      <c r="A6" s="3"/>
      <c r="B6" s="3"/>
      <c r="C6" s="3"/>
      <c r="D6" s="3"/>
      <c r="E6" s="3"/>
      <c r="F6" s="3"/>
      <c r="G6" s="4"/>
      <c r="H6" s="117" t="s">
        <v>52</v>
      </c>
    </row>
    <row r="7" spans="1:8" ht="42" customHeight="1" x14ac:dyDescent="0.25">
      <c r="A7" s="142" t="s">
        <v>14</v>
      </c>
      <c r="B7" s="141" t="s">
        <v>15</v>
      </c>
      <c r="C7" s="141" t="s">
        <v>16</v>
      </c>
      <c r="D7" s="141" t="s">
        <v>51</v>
      </c>
      <c r="E7" s="219" t="s">
        <v>190</v>
      </c>
      <c r="F7" s="219" t="s">
        <v>199</v>
      </c>
      <c r="G7" s="219" t="s">
        <v>43</v>
      </c>
      <c r="H7" s="219" t="s">
        <v>44</v>
      </c>
    </row>
    <row r="8" spans="1:8" ht="25.5" x14ac:dyDescent="0.25">
      <c r="A8" s="93">
        <v>8</v>
      </c>
      <c r="B8" s="93"/>
      <c r="C8" s="93"/>
      <c r="D8" s="38" t="s">
        <v>29</v>
      </c>
      <c r="E8" s="40">
        <v>0</v>
      </c>
      <c r="F8" s="40">
        <v>0</v>
      </c>
      <c r="G8" s="40">
        <v>0</v>
      </c>
      <c r="H8" s="40">
        <v>0</v>
      </c>
    </row>
    <row r="9" spans="1:8" x14ac:dyDescent="0.25">
      <c r="A9" s="92"/>
      <c r="B9" s="99">
        <v>84</v>
      </c>
      <c r="C9" s="99"/>
      <c r="D9" s="12" t="s">
        <v>36</v>
      </c>
      <c r="E9" s="8"/>
      <c r="F9" s="8"/>
      <c r="G9" s="8"/>
      <c r="H9" s="8"/>
    </row>
    <row r="10" spans="1:8" x14ac:dyDescent="0.25">
      <c r="A10" s="95"/>
      <c r="B10" s="95"/>
      <c r="C10" s="96">
        <v>81</v>
      </c>
      <c r="D10" s="13" t="s">
        <v>37</v>
      </c>
      <c r="E10" s="8"/>
      <c r="F10" s="8"/>
      <c r="G10" s="8"/>
      <c r="H10" s="8"/>
    </row>
    <row r="11" spans="1:8" ht="25.5" x14ac:dyDescent="0.25">
      <c r="A11" s="102">
        <v>5</v>
      </c>
      <c r="B11" s="102"/>
      <c r="C11" s="102"/>
      <c r="D11" s="46" t="s">
        <v>30</v>
      </c>
      <c r="E11" s="40">
        <v>0</v>
      </c>
      <c r="F11" s="40">
        <v>0</v>
      </c>
      <c r="G11" s="40">
        <v>0</v>
      </c>
      <c r="H11" s="40">
        <v>0</v>
      </c>
    </row>
    <row r="12" spans="1:8" ht="25.5" x14ac:dyDescent="0.25">
      <c r="A12" s="99"/>
      <c r="B12" s="99">
        <v>54</v>
      </c>
      <c r="C12" s="99"/>
      <c r="D12" s="17" t="s">
        <v>38</v>
      </c>
      <c r="E12" s="8"/>
      <c r="F12" s="8"/>
      <c r="G12" s="8"/>
      <c r="H12" s="9"/>
    </row>
    <row r="13" spans="1:8" x14ac:dyDescent="0.25">
      <c r="A13" s="99"/>
      <c r="B13" s="99"/>
      <c r="C13" s="96">
        <v>11</v>
      </c>
      <c r="D13" s="11" t="s">
        <v>18</v>
      </c>
      <c r="E13" s="8"/>
      <c r="F13" s="8"/>
      <c r="G13" s="8"/>
      <c r="H13" s="9"/>
    </row>
    <row r="14" spans="1:8" x14ac:dyDescent="0.25">
      <c r="A14" s="99"/>
      <c r="B14" s="99"/>
      <c r="C14" s="96">
        <v>42</v>
      </c>
      <c r="D14" s="11" t="s">
        <v>48</v>
      </c>
      <c r="E14" s="8"/>
      <c r="F14" s="8"/>
      <c r="G14" s="8"/>
      <c r="H14" s="9"/>
    </row>
    <row r="16" spans="1:8" x14ac:dyDescent="0.25">
      <c r="A16" s="115" t="str">
        <f>SAŽETAK!A38</f>
        <v>Zabok, 14.10.2024.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8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"/>
  <sheetViews>
    <sheetView view="pageLayout" zoomScaleNormal="80" workbookViewId="0">
      <selection activeCell="K23" sqref="K23"/>
    </sheetView>
  </sheetViews>
  <sheetFormatPr defaultColWidth="5.85546875" defaultRowHeight="15" x14ac:dyDescent="0.25"/>
  <cols>
    <col min="1" max="1" width="7.42578125" bestFit="1" customWidth="1"/>
    <col min="2" max="2" width="8.42578125" bestFit="1" customWidth="1"/>
    <col min="3" max="3" width="7.28515625" customWidth="1"/>
    <col min="4" max="4" width="52.140625" customWidth="1"/>
    <col min="5" max="8" width="15" customWidth="1"/>
    <col min="11" max="12" width="8.140625" bestFit="1" customWidth="1"/>
  </cols>
  <sheetData>
    <row r="1" spans="1:12" ht="48.75" customHeight="1" x14ac:dyDescent="0.25">
      <c r="A1" s="236" t="str">
        <f>SAŽETAK!A1</f>
        <v>2. IZMJENA FINANCIJSKOG PLANA
GRADSKE KNJIŽNICE KSAVER ŠANDOR GJALSKI 
ZA 2024. I PROJEKCIJA ZA 2025. I 2026. GODINU</v>
      </c>
      <c r="B1" s="236"/>
      <c r="C1" s="236"/>
      <c r="D1" s="236"/>
      <c r="E1" s="236"/>
      <c r="F1" s="236"/>
      <c r="G1" s="236"/>
      <c r="H1" s="236"/>
    </row>
    <row r="2" spans="1:12" ht="18.75" customHeight="1" x14ac:dyDescent="0.25">
      <c r="A2" s="3"/>
      <c r="B2" s="3"/>
      <c r="C2" s="3"/>
      <c r="D2" s="3"/>
      <c r="E2" s="3"/>
      <c r="F2" s="3"/>
      <c r="G2" s="4"/>
      <c r="H2" s="4"/>
    </row>
    <row r="3" spans="1:12" ht="18" customHeight="1" x14ac:dyDescent="0.25">
      <c r="A3" s="236" t="s">
        <v>31</v>
      </c>
      <c r="B3" s="237"/>
      <c r="C3" s="237"/>
      <c r="D3" s="237"/>
      <c r="E3" s="237"/>
      <c r="F3" s="237"/>
      <c r="G3" s="237"/>
      <c r="H3" s="237"/>
    </row>
    <row r="4" spans="1:12" ht="15" customHeight="1" x14ac:dyDescent="0.25">
      <c r="A4" s="3"/>
      <c r="B4" s="3"/>
      <c r="C4" s="3"/>
      <c r="D4" s="3"/>
      <c r="E4" s="3"/>
      <c r="F4" s="3"/>
      <c r="G4" s="4"/>
      <c r="H4" s="116" t="s">
        <v>52</v>
      </c>
      <c r="K4" s="218"/>
    </row>
    <row r="5" spans="1:12" ht="25.5" customHeight="1" x14ac:dyDescent="0.25">
      <c r="A5" s="272" t="s">
        <v>33</v>
      </c>
      <c r="B5" s="273"/>
      <c r="C5" s="274"/>
      <c r="D5" s="141" t="s">
        <v>34</v>
      </c>
      <c r="E5" s="142" t="s">
        <v>190</v>
      </c>
      <c r="F5" s="142" t="s">
        <v>194</v>
      </c>
      <c r="G5" s="142" t="s">
        <v>44</v>
      </c>
      <c r="H5" s="142" t="s">
        <v>151</v>
      </c>
    </row>
    <row r="6" spans="1:12" x14ac:dyDescent="0.25">
      <c r="A6" s="275" t="s">
        <v>182</v>
      </c>
      <c r="B6" s="276"/>
      <c r="C6" s="277"/>
      <c r="D6" s="103" t="s">
        <v>183</v>
      </c>
      <c r="E6" s="193">
        <f t="shared" ref="E6:H6" si="0">E7+E27</f>
        <v>177874.13</v>
      </c>
      <c r="F6" s="193">
        <f t="shared" si="0"/>
        <v>176224.43</v>
      </c>
      <c r="G6" s="193">
        <f t="shared" si="0"/>
        <v>175167</v>
      </c>
      <c r="H6" s="193">
        <f t="shared" si="0"/>
        <v>175167</v>
      </c>
      <c r="J6" s="36"/>
      <c r="L6" s="218"/>
    </row>
    <row r="7" spans="1:12" ht="22.5" x14ac:dyDescent="0.25">
      <c r="A7" s="278" t="s">
        <v>184</v>
      </c>
      <c r="B7" s="279"/>
      <c r="C7" s="280"/>
      <c r="D7" s="104" t="s">
        <v>185</v>
      </c>
      <c r="E7" s="194">
        <f t="shared" ref="E7:H7" si="1">E8</f>
        <v>153177</v>
      </c>
      <c r="F7" s="194">
        <f t="shared" si="1"/>
        <v>153177</v>
      </c>
      <c r="G7" s="194">
        <f t="shared" si="1"/>
        <v>153177</v>
      </c>
      <c r="H7" s="194">
        <f t="shared" si="1"/>
        <v>153177</v>
      </c>
      <c r="L7" s="36"/>
    </row>
    <row r="8" spans="1:12" x14ac:dyDescent="0.25">
      <c r="A8" s="269" t="s">
        <v>141</v>
      </c>
      <c r="B8" s="270"/>
      <c r="C8" s="271"/>
      <c r="D8" s="122" t="s">
        <v>18</v>
      </c>
      <c r="E8" s="195">
        <f t="shared" ref="E8:H8" si="2">E9+E22</f>
        <v>153177</v>
      </c>
      <c r="F8" s="195">
        <f t="shared" si="2"/>
        <v>153177</v>
      </c>
      <c r="G8" s="195">
        <f t="shared" si="2"/>
        <v>153177</v>
      </c>
      <c r="H8" s="195">
        <f t="shared" si="2"/>
        <v>153177</v>
      </c>
    </row>
    <row r="9" spans="1:12" x14ac:dyDescent="0.25">
      <c r="A9" s="253">
        <v>3</v>
      </c>
      <c r="B9" s="254"/>
      <c r="C9" s="255"/>
      <c r="D9" s="118" t="s">
        <v>21</v>
      </c>
      <c r="E9" s="196">
        <f>E10+E14+E20</f>
        <v>144677</v>
      </c>
      <c r="F9" s="196">
        <f>F10+F14+F20</f>
        <v>145377</v>
      </c>
      <c r="G9" s="196">
        <f>G10+G14+G20</f>
        <v>145377</v>
      </c>
      <c r="H9" s="196">
        <f>H10+H14+H20</f>
        <v>145377</v>
      </c>
    </row>
    <row r="10" spans="1:12" x14ac:dyDescent="0.25">
      <c r="A10" s="263">
        <v>31</v>
      </c>
      <c r="B10" s="264"/>
      <c r="C10" s="265"/>
      <c r="D10" s="126" t="s">
        <v>22</v>
      </c>
      <c r="E10" s="197">
        <f>SUM(E11:E13)</f>
        <v>92228</v>
      </c>
      <c r="F10" s="197">
        <f>SUM(F11:F13)</f>
        <v>92663</v>
      </c>
      <c r="G10" s="197">
        <f>SUM(G11:G13)</f>
        <v>92663</v>
      </c>
      <c r="H10" s="197">
        <f>H11+H12+H13</f>
        <v>92663</v>
      </c>
    </row>
    <row r="11" spans="1:12" s="129" customFormat="1" x14ac:dyDescent="0.25">
      <c r="A11" s="119">
        <f>'Rashodi-POMOĆNA'!B10</f>
        <v>311</v>
      </c>
      <c r="B11" s="120"/>
      <c r="C11" s="121"/>
      <c r="D11" s="35" t="str">
        <f>'Rashodi-POMOĆNA'!E10</f>
        <v>Plaće (Bruto)</v>
      </c>
      <c r="E11" s="198">
        <f>'Rashodi-POMOĆNA'!I10</f>
        <v>80410</v>
      </c>
      <c r="F11" s="198">
        <f>'Rashodi-POMOĆNA'!P10</f>
        <v>80410</v>
      </c>
      <c r="G11" s="198">
        <f>F11</f>
        <v>80410</v>
      </c>
      <c r="H11" s="198">
        <f t="shared" ref="H11:H16" si="3">G11</f>
        <v>80410</v>
      </c>
    </row>
    <row r="12" spans="1:12" s="129" customFormat="1" x14ac:dyDescent="0.25">
      <c r="A12" s="119">
        <f>'Rashodi-POMOĆNA'!B13</f>
        <v>312</v>
      </c>
      <c r="B12" s="120"/>
      <c r="C12" s="121"/>
      <c r="D12" s="35" t="str">
        <f>'Rashodi-POMOĆNA'!E13</f>
        <v>Ostali rashodi za zaposlene</v>
      </c>
      <c r="E12" s="198">
        <f>'Rashodi-POMOĆNA'!I13</f>
        <v>2522</v>
      </c>
      <c r="F12" s="198">
        <f>'Rashodi-POMOĆNA'!P13</f>
        <v>2957</v>
      </c>
      <c r="G12" s="198">
        <f t="shared" ref="G12:G13" si="4">F12</f>
        <v>2957</v>
      </c>
      <c r="H12" s="198">
        <f t="shared" si="3"/>
        <v>2957</v>
      </c>
    </row>
    <row r="13" spans="1:12" s="129" customFormat="1" x14ac:dyDescent="0.25">
      <c r="A13" s="119">
        <f>'Rashodi-POMOĆNA'!B19</f>
        <v>313</v>
      </c>
      <c r="B13" s="120"/>
      <c r="C13" s="121"/>
      <c r="D13" s="35" t="str">
        <f>'Rashodi-POMOĆNA'!E19</f>
        <v>Doprinosi na plaće</v>
      </c>
      <c r="E13" s="198">
        <f>'Rashodi-POMOĆNA'!I19</f>
        <v>9296</v>
      </c>
      <c r="F13" s="198">
        <f>'Rashodi-POMOĆNA'!P19</f>
        <v>9296</v>
      </c>
      <c r="G13" s="198">
        <f t="shared" si="4"/>
        <v>9296</v>
      </c>
      <c r="H13" s="198">
        <f t="shared" si="3"/>
        <v>9296</v>
      </c>
    </row>
    <row r="14" spans="1:12" x14ac:dyDescent="0.25">
      <c r="A14" s="263">
        <v>32</v>
      </c>
      <c r="B14" s="264"/>
      <c r="C14" s="265"/>
      <c r="D14" s="126" t="s">
        <v>35</v>
      </c>
      <c r="E14" s="197">
        <f>SUM(E15:E19)</f>
        <v>51719</v>
      </c>
      <c r="F14" s="197">
        <f>SUM(F15:F19)</f>
        <v>52084</v>
      </c>
      <c r="G14" s="197">
        <f>SUM(G15:G19)</f>
        <v>52084</v>
      </c>
      <c r="H14" s="197">
        <f t="shared" si="3"/>
        <v>52084</v>
      </c>
    </row>
    <row r="15" spans="1:12" s="129" customFormat="1" x14ac:dyDescent="0.25">
      <c r="A15" s="119">
        <f>'Rashodi-POMOĆNA'!B23</f>
        <v>321</v>
      </c>
      <c r="B15" s="120"/>
      <c r="C15" s="121"/>
      <c r="D15" s="35" t="str">
        <f>'Rashodi-POMOĆNA'!E23</f>
        <v>Naknade troškova zaposlenima</v>
      </c>
      <c r="E15" s="198">
        <f>'Rashodi-POMOĆNA'!I23</f>
        <v>757</v>
      </c>
      <c r="F15" s="198">
        <f>'Rashodi-POMOĆNA'!P23</f>
        <v>257</v>
      </c>
      <c r="G15" s="198">
        <f>F15</f>
        <v>257</v>
      </c>
      <c r="H15" s="198">
        <f t="shared" si="3"/>
        <v>257</v>
      </c>
    </row>
    <row r="16" spans="1:12" s="129" customFormat="1" ht="14.25" customHeight="1" x14ac:dyDescent="0.25">
      <c r="A16" s="119">
        <f>'Rashodi-POMOĆNA'!B34</f>
        <v>322</v>
      </c>
      <c r="B16" s="120"/>
      <c r="C16" s="121"/>
      <c r="D16" s="35" t="str">
        <f>'Rashodi-POMOĆNA'!E34</f>
        <v>Rashodi za materijal i energiju</v>
      </c>
      <c r="E16" s="198">
        <f>'Rashodi-POMOĆNA'!I34</f>
        <v>8899</v>
      </c>
      <c r="F16" s="198">
        <f>'Rashodi-POMOĆNA'!P34</f>
        <v>8899</v>
      </c>
      <c r="G16" s="198">
        <f t="shared" ref="G16:G19" si="5">F16</f>
        <v>8899</v>
      </c>
      <c r="H16" s="198">
        <f t="shared" si="3"/>
        <v>8899</v>
      </c>
    </row>
    <row r="17" spans="1:8" s="129" customFormat="1" ht="14.25" customHeight="1" x14ac:dyDescent="0.25">
      <c r="A17" s="119">
        <f>'Rashodi-POMOĆNA'!B48</f>
        <v>323</v>
      </c>
      <c r="B17" s="120"/>
      <c r="C17" s="121"/>
      <c r="D17" s="35" t="str">
        <f>'Rashodi-POMOĆNA'!E48</f>
        <v>Rashodi za usluge</v>
      </c>
      <c r="E17" s="198">
        <f>'Rashodi-POMOĆNA'!I48</f>
        <v>41354</v>
      </c>
      <c r="F17" s="198">
        <f>'Rashodi-POMOĆNA'!P48</f>
        <v>42219</v>
      </c>
      <c r="G17" s="198">
        <f t="shared" si="5"/>
        <v>42219</v>
      </c>
      <c r="H17" s="198">
        <f t="shared" ref="H17:H19" si="6">G17</f>
        <v>42219</v>
      </c>
    </row>
    <row r="18" spans="1:8" s="129" customFormat="1" x14ac:dyDescent="0.25">
      <c r="A18" s="119">
        <f>'Rashodi-POMOĆNA'!B71</f>
        <v>324</v>
      </c>
      <c r="B18" s="120"/>
      <c r="C18" s="121"/>
      <c r="D18" s="35" t="str">
        <f>'Rashodi-POMOĆNA'!E71</f>
        <v>Naknade troš. osobama izvan radnog odnosa</v>
      </c>
      <c r="E18" s="198">
        <f>'Rashodi-POMOĆNA'!I71</f>
        <v>0</v>
      </c>
      <c r="F18" s="198">
        <f>'Rashodi-POMOĆNA'!P71</f>
        <v>0</v>
      </c>
      <c r="G18" s="198">
        <f t="shared" si="5"/>
        <v>0</v>
      </c>
      <c r="H18" s="198">
        <f t="shared" si="6"/>
        <v>0</v>
      </c>
    </row>
    <row r="19" spans="1:8" s="129" customFormat="1" x14ac:dyDescent="0.25">
      <c r="A19" s="119">
        <f>'Rashodi-POMOĆNA'!B75</f>
        <v>329</v>
      </c>
      <c r="B19" s="120"/>
      <c r="C19" s="121"/>
      <c r="D19" s="35" t="str">
        <f>'Rashodi-POMOĆNA'!E75</f>
        <v>Ostali nespomenuti rashodi poslovanja</v>
      </c>
      <c r="E19" s="198">
        <f>'Rashodi-POMOĆNA'!I75</f>
        <v>709</v>
      </c>
      <c r="F19" s="198">
        <f>'Rashodi-POMOĆNA'!P75</f>
        <v>709</v>
      </c>
      <c r="G19" s="198">
        <f t="shared" si="5"/>
        <v>709</v>
      </c>
      <c r="H19" s="198">
        <f t="shared" si="6"/>
        <v>709</v>
      </c>
    </row>
    <row r="20" spans="1:8" x14ac:dyDescent="0.25">
      <c r="A20" s="263">
        <v>34</v>
      </c>
      <c r="B20" s="264"/>
      <c r="C20" s="265"/>
      <c r="D20" s="126" t="s">
        <v>57</v>
      </c>
      <c r="E20" s="197">
        <f>E21</f>
        <v>730</v>
      </c>
      <c r="F20" s="197">
        <f>F21</f>
        <v>630</v>
      </c>
      <c r="G20" s="197">
        <f t="shared" ref="G20:H20" si="7">G21</f>
        <v>630</v>
      </c>
      <c r="H20" s="197">
        <f t="shared" si="7"/>
        <v>630</v>
      </c>
    </row>
    <row r="21" spans="1:8" s="129" customFormat="1" x14ac:dyDescent="0.25">
      <c r="A21" s="119">
        <f>'Rashodi-POMOĆNA'!B89</f>
        <v>343</v>
      </c>
      <c r="B21" s="120"/>
      <c r="C21" s="121"/>
      <c r="D21" s="35" t="str">
        <f>'Rashodi-POMOĆNA'!E89</f>
        <v>Ostali financijski rashodi</v>
      </c>
      <c r="E21" s="198">
        <f>'Rashodi-POMOĆNA'!I89</f>
        <v>730</v>
      </c>
      <c r="F21" s="198">
        <f>'Rashodi-POMOĆNA'!P89</f>
        <v>630</v>
      </c>
      <c r="G21" s="198">
        <f>F21</f>
        <v>630</v>
      </c>
      <c r="H21" s="198">
        <f t="shared" ref="H21:H26" si="8">G21</f>
        <v>630</v>
      </c>
    </row>
    <row r="22" spans="1:8" x14ac:dyDescent="0.25">
      <c r="A22" s="253">
        <v>4</v>
      </c>
      <c r="B22" s="254"/>
      <c r="C22" s="255"/>
      <c r="D22" s="118" t="s">
        <v>23</v>
      </c>
      <c r="E22" s="196">
        <f t="shared" ref="E22:F22" si="9">E23</f>
        <v>8500</v>
      </c>
      <c r="F22" s="196">
        <f t="shared" si="9"/>
        <v>7800</v>
      </c>
      <c r="G22" s="196">
        <f>G23</f>
        <v>7800</v>
      </c>
      <c r="H22" s="196">
        <f t="shared" si="8"/>
        <v>7800</v>
      </c>
    </row>
    <row r="23" spans="1:8" x14ac:dyDescent="0.25">
      <c r="A23" s="263">
        <v>42</v>
      </c>
      <c r="B23" s="264"/>
      <c r="C23" s="265"/>
      <c r="D23" s="126" t="s">
        <v>49</v>
      </c>
      <c r="E23" s="199">
        <f>SUM(E24:E26)</f>
        <v>8500</v>
      </c>
      <c r="F23" s="199">
        <f>SUM(F24:F26)</f>
        <v>7800</v>
      </c>
      <c r="G23" s="197">
        <f>SUM(G24:G26)</f>
        <v>7800</v>
      </c>
      <c r="H23" s="197">
        <f t="shared" si="8"/>
        <v>7800</v>
      </c>
    </row>
    <row r="24" spans="1:8" s="129" customFormat="1" x14ac:dyDescent="0.25">
      <c r="A24" s="125">
        <f>'Rashodi-POMOĆNA'!B95</f>
        <v>422</v>
      </c>
      <c r="B24" s="120"/>
      <c r="C24" s="121"/>
      <c r="D24" s="35" t="str">
        <f>'Rashodi-POMOĆNA'!E95</f>
        <v>Postrojenja i oprema</v>
      </c>
      <c r="E24" s="198">
        <f>'Rashodi-POMOĆNA'!I95</f>
        <v>700</v>
      </c>
      <c r="F24" s="198">
        <f>'Rashodi-POMOĆNA'!P95</f>
        <v>0</v>
      </c>
      <c r="G24" s="198">
        <f>F24</f>
        <v>0</v>
      </c>
      <c r="H24" s="198">
        <f t="shared" si="8"/>
        <v>0</v>
      </c>
    </row>
    <row r="25" spans="1:8" s="129" customFormat="1" x14ac:dyDescent="0.25">
      <c r="A25" s="125">
        <f>'Rashodi-POMOĆNA'!B101</f>
        <v>424</v>
      </c>
      <c r="B25" s="120"/>
      <c r="C25" s="121"/>
      <c r="D25" s="35" t="str">
        <f>'Rashodi-POMOĆNA'!E101</f>
        <v>Knjige</v>
      </c>
      <c r="E25" s="198">
        <f>'Rashodi-POMOĆNA'!I101</f>
        <v>7800</v>
      </c>
      <c r="F25" s="198">
        <f>'Rashodi-POMOĆNA'!P101</f>
        <v>7800</v>
      </c>
      <c r="G25" s="198">
        <f t="shared" ref="G25:G26" si="10">F25</f>
        <v>7800</v>
      </c>
      <c r="H25" s="198">
        <f t="shared" si="8"/>
        <v>7800</v>
      </c>
    </row>
    <row r="26" spans="1:8" s="129" customFormat="1" x14ac:dyDescent="0.25">
      <c r="A26" s="125">
        <f>'Rashodi-POMOĆNA'!B105</f>
        <v>426</v>
      </c>
      <c r="B26" s="120"/>
      <c r="C26" s="121"/>
      <c r="D26" s="35" t="str">
        <f>'Rashodi-POMOĆNA'!E105</f>
        <v>Nematerijalna proizvedena imovina</v>
      </c>
      <c r="E26" s="198">
        <f>'Rashodi-POMOĆNA'!I105</f>
        <v>0</v>
      </c>
      <c r="F26" s="198">
        <f>'Rashodi-POMOĆNA'!P105</f>
        <v>0</v>
      </c>
      <c r="G26" s="198">
        <f t="shared" si="10"/>
        <v>0</v>
      </c>
      <c r="H26" s="198">
        <f t="shared" si="8"/>
        <v>0</v>
      </c>
    </row>
    <row r="27" spans="1:8" ht="27.75" customHeight="1" x14ac:dyDescent="0.25">
      <c r="A27" s="278" t="s">
        <v>186</v>
      </c>
      <c r="B27" s="279"/>
      <c r="C27" s="280"/>
      <c r="D27" s="104" t="s">
        <v>187</v>
      </c>
      <c r="E27" s="194">
        <f t="shared" ref="E27:H27" si="11">E28+E41+E51+E58</f>
        <v>24697.13</v>
      </c>
      <c r="F27" s="194">
        <f>F28+F41+F51+F58+F62</f>
        <v>23047.43</v>
      </c>
      <c r="G27" s="194">
        <f t="shared" si="11"/>
        <v>21990</v>
      </c>
      <c r="H27" s="194">
        <f t="shared" si="11"/>
        <v>21990</v>
      </c>
    </row>
    <row r="28" spans="1:8" x14ac:dyDescent="0.25">
      <c r="A28" s="269" t="s">
        <v>142</v>
      </c>
      <c r="B28" s="270"/>
      <c r="C28" s="271"/>
      <c r="D28" s="122" t="s">
        <v>48</v>
      </c>
      <c r="E28" s="195">
        <f t="shared" ref="E28:H28" si="12">E29+E36</f>
        <v>5797.13</v>
      </c>
      <c r="F28" s="195">
        <f t="shared" ref="F28" si="13">F29+F36</f>
        <v>6279.13</v>
      </c>
      <c r="G28" s="195">
        <f t="shared" si="12"/>
        <v>5465</v>
      </c>
      <c r="H28" s="195">
        <f t="shared" si="12"/>
        <v>5465</v>
      </c>
    </row>
    <row r="29" spans="1:8" x14ac:dyDescent="0.25">
      <c r="A29" s="253">
        <v>3</v>
      </c>
      <c r="B29" s="254"/>
      <c r="C29" s="255"/>
      <c r="D29" s="118" t="s">
        <v>21</v>
      </c>
      <c r="E29" s="196">
        <f t="shared" ref="E29:H29" si="14">E30</f>
        <v>5267.13</v>
      </c>
      <c r="F29" s="196">
        <f t="shared" si="14"/>
        <v>5749.13</v>
      </c>
      <c r="G29" s="196">
        <f t="shared" si="14"/>
        <v>4935</v>
      </c>
      <c r="H29" s="196">
        <f t="shared" si="14"/>
        <v>4935</v>
      </c>
    </row>
    <row r="30" spans="1:8" x14ac:dyDescent="0.25">
      <c r="A30" s="263">
        <v>32</v>
      </c>
      <c r="B30" s="264"/>
      <c r="C30" s="265"/>
      <c r="D30" s="126" t="s">
        <v>35</v>
      </c>
      <c r="E30" s="199">
        <f t="shared" ref="E30:H30" si="15">SUM(E31:E35)</f>
        <v>5267.13</v>
      </c>
      <c r="F30" s="199">
        <f t="shared" ref="F30" si="16">SUM(F31:F35)</f>
        <v>5749.13</v>
      </c>
      <c r="G30" s="199">
        <f t="shared" si="15"/>
        <v>4935</v>
      </c>
      <c r="H30" s="199">
        <f t="shared" si="15"/>
        <v>4935</v>
      </c>
    </row>
    <row r="31" spans="1:8" s="129" customFormat="1" x14ac:dyDescent="0.25">
      <c r="A31" s="119">
        <v>321</v>
      </c>
      <c r="B31" s="120"/>
      <c r="C31" s="121"/>
      <c r="D31" s="35" t="s">
        <v>80</v>
      </c>
      <c r="E31" s="198">
        <f>'Rashodi-POMOĆNA'!K23</f>
        <v>1451</v>
      </c>
      <c r="F31" s="198">
        <f>'Rashodi-POMOĆNA'!R23</f>
        <v>1651</v>
      </c>
      <c r="G31" s="198">
        <f>F31</f>
        <v>1651</v>
      </c>
      <c r="H31" s="198">
        <f>G31</f>
        <v>1651</v>
      </c>
    </row>
    <row r="32" spans="1:8" s="129" customFormat="1" x14ac:dyDescent="0.25">
      <c r="A32" s="119">
        <v>322</v>
      </c>
      <c r="B32" s="120"/>
      <c r="C32" s="121"/>
      <c r="D32" s="35" t="str">
        <f>'Rashodi-POMOĆNA'!E34</f>
        <v>Rashodi za materijal i energiju</v>
      </c>
      <c r="E32" s="198">
        <f>'Rashodi-POMOĆNA'!K34</f>
        <v>1233</v>
      </c>
      <c r="F32" s="198">
        <f>'Rashodi-POMOĆNA'!R34</f>
        <v>1233</v>
      </c>
      <c r="G32" s="198">
        <f>F32-814.13</f>
        <v>418.87</v>
      </c>
      <c r="H32" s="198">
        <f t="shared" ref="H32" si="17">G32</f>
        <v>418.87</v>
      </c>
    </row>
    <row r="33" spans="1:8" s="129" customFormat="1" x14ac:dyDescent="0.25">
      <c r="A33" s="119">
        <v>323</v>
      </c>
      <c r="B33" s="120"/>
      <c r="C33" s="121"/>
      <c r="D33" s="35" t="s">
        <v>98</v>
      </c>
      <c r="E33" s="200">
        <f>'Rashodi-POMOĆNA'!K48</f>
        <v>1955.13</v>
      </c>
      <c r="F33" s="200">
        <f>'Rashodi-POMOĆNA'!R48</f>
        <v>2037.13</v>
      </c>
      <c r="G33" s="198">
        <f>F33</f>
        <v>2037.13</v>
      </c>
      <c r="H33" s="198">
        <f t="shared" ref="H33" si="18">G33</f>
        <v>2037.13</v>
      </c>
    </row>
    <row r="34" spans="1:8" s="129" customFormat="1" x14ac:dyDescent="0.25">
      <c r="A34" s="119">
        <v>324</v>
      </c>
      <c r="B34" s="120"/>
      <c r="C34" s="121"/>
      <c r="D34" s="35" t="s">
        <v>166</v>
      </c>
      <c r="E34" s="200">
        <f>'Rashodi-POMOĆNA'!K71</f>
        <v>66</v>
      </c>
      <c r="F34" s="200">
        <f>'Rashodi-POMOĆNA'!R71</f>
        <v>66</v>
      </c>
      <c r="G34" s="198">
        <f t="shared" ref="G34:G35" si="19">F34</f>
        <v>66</v>
      </c>
      <c r="H34" s="198">
        <f t="shared" ref="H34" si="20">G34</f>
        <v>66</v>
      </c>
    </row>
    <row r="35" spans="1:8" s="129" customFormat="1" x14ac:dyDescent="0.25">
      <c r="A35" s="119">
        <v>329</v>
      </c>
      <c r="B35" s="120"/>
      <c r="C35" s="121"/>
      <c r="D35" s="35" t="s">
        <v>114</v>
      </c>
      <c r="E35" s="200">
        <f>'Rashodi-POMOĆNA'!K75</f>
        <v>562</v>
      </c>
      <c r="F35" s="200">
        <f>'Rashodi-POMOĆNA'!R75</f>
        <v>762</v>
      </c>
      <c r="G35" s="198">
        <f t="shared" si="19"/>
        <v>762</v>
      </c>
      <c r="H35" s="198">
        <f t="shared" ref="H35" si="21">G35</f>
        <v>762</v>
      </c>
    </row>
    <row r="36" spans="1:8" x14ac:dyDescent="0.25">
      <c r="A36" s="253">
        <v>4</v>
      </c>
      <c r="B36" s="254"/>
      <c r="C36" s="255"/>
      <c r="D36" s="118" t="s">
        <v>23</v>
      </c>
      <c r="E36" s="196">
        <f>SUM(E37:E37)</f>
        <v>530</v>
      </c>
      <c r="F36" s="196">
        <f>SUM(F37:F37)</f>
        <v>530</v>
      </c>
      <c r="G36" s="196">
        <f t="shared" ref="G36:G37" si="22">E36</f>
        <v>530</v>
      </c>
      <c r="H36" s="196">
        <f t="shared" ref="H36:H38" si="23">G36</f>
        <v>530</v>
      </c>
    </row>
    <row r="37" spans="1:8" x14ac:dyDescent="0.25">
      <c r="A37" s="263">
        <v>42</v>
      </c>
      <c r="B37" s="264"/>
      <c r="C37" s="265"/>
      <c r="D37" s="126" t="s">
        <v>49</v>
      </c>
      <c r="E37" s="199">
        <f>SUM(E38:E40)</f>
        <v>530</v>
      </c>
      <c r="F37" s="199">
        <f>SUM(F38:F40)</f>
        <v>530</v>
      </c>
      <c r="G37" s="197">
        <f t="shared" si="22"/>
        <v>530</v>
      </c>
      <c r="H37" s="197">
        <f t="shared" si="23"/>
        <v>530</v>
      </c>
    </row>
    <row r="38" spans="1:8" s="129" customFormat="1" x14ac:dyDescent="0.25">
      <c r="A38" s="119">
        <f>'Rashodi-POMOĆNA'!B95</f>
        <v>422</v>
      </c>
      <c r="B38" s="120"/>
      <c r="C38" s="121"/>
      <c r="D38" s="35" t="str">
        <f>'Rashodi-POMOĆNA'!E95</f>
        <v>Postrojenja i oprema</v>
      </c>
      <c r="E38" s="198">
        <f>'Rashodi-POMOĆNA'!K95</f>
        <v>464</v>
      </c>
      <c r="F38" s="198">
        <f>'Rashodi-POMOĆNA'!R95</f>
        <v>464</v>
      </c>
      <c r="G38" s="198">
        <f>F38-69.99</f>
        <v>394.01</v>
      </c>
      <c r="H38" s="198">
        <f t="shared" si="23"/>
        <v>394.01</v>
      </c>
    </row>
    <row r="39" spans="1:8" s="129" customFormat="1" x14ac:dyDescent="0.25">
      <c r="A39" s="130">
        <f>'Rashodi-POMOĆNA'!B101</f>
        <v>424</v>
      </c>
      <c r="B39" s="120"/>
      <c r="C39" s="121"/>
      <c r="D39" s="35" t="str">
        <f>'Rashodi-POMOĆNA'!E101</f>
        <v>Knjige</v>
      </c>
      <c r="E39" s="200">
        <f>'Rashodi-POMOĆNA'!K101</f>
        <v>66</v>
      </c>
      <c r="F39" s="200">
        <f>'Rashodi-POMOĆNA'!R101</f>
        <v>66</v>
      </c>
      <c r="G39" s="198">
        <f t="shared" ref="G39:G40" si="24">F39</f>
        <v>66</v>
      </c>
      <c r="H39" s="198">
        <f t="shared" ref="H39" si="25">G39</f>
        <v>66</v>
      </c>
    </row>
    <row r="40" spans="1:8" s="129" customFormat="1" x14ac:dyDescent="0.25">
      <c r="A40" s="119">
        <f>'Rashodi-POMOĆNA'!B105</f>
        <v>426</v>
      </c>
      <c r="B40" s="120"/>
      <c r="C40" s="121"/>
      <c r="D40" s="35" t="str">
        <f>'Rashodi-POMOĆNA'!E105</f>
        <v>Nematerijalna proizvedena imovina</v>
      </c>
      <c r="E40" s="200">
        <f>'Rashodi-POMOĆNA'!K105</f>
        <v>0</v>
      </c>
      <c r="F40" s="200">
        <f>'Rashodi-POMOĆNA'!R105</f>
        <v>0</v>
      </c>
      <c r="G40" s="198">
        <f t="shared" si="24"/>
        <v>0</v>
      </c>
      <c r="H40" s="198">
        <f t="shared" ref="H40" si="26">G40</f>
        <v>0</v>
      </c>
    </row>
    <row r="41" spans="1:8" x14ac:dyDescent="0.25">
      <c r="A41" s="269" t="s">
        <v>143</v>
      </c>
      <c r="B41" s="270"/>
      <c r="C41" s="271"/>
      <c r="D41" s="122" t="s">
        <v>47</v>
      </c>
      <c r="E41" s="195">
        <f t="shared" ref="E41:H41" si="27">E42+E46</f>
        <v>16900</v>
      </c>
      <c r="F41" s="195">
        <f>F42+F46</f>
        <v>16525</v>
      </c>
      <c r="G41" s="195">
        <f t="shared" si="27"/>
        <v>16525</v>
      </c>
      <c r="H41" s="195">
        <f t="shared" si="27"/>
        <v>16525</v>
      </c>
    </row>
    <row r="42" spans="1:8" x14ac:dyDescent="0.25">
      <c r="A42" s="253">
        <v>3</v>
      </c>
      <c r="B42" s="254"/>
      <c r="C42" s="255"/>
      <c r="D42" s="118" t="s">
        <v>21</v>
      </c>
      <c r="E42" s="196">
        <f t="shared" ref="E42:H42" si="28">E43</f>
        <v>3200</v>
      </c>
      <c r="F42" s="196">
        <f t="shared" si="28"/>
        <v>3000</v>
      </c>
      <c r="G42" s="196">
        <f t="shared" si="28"/>
        <v>3000</v>
      </c>
      <c r="H42" s="196">
        <f t="shared" si="28"/>
        <v>3000</v>
      </c>
    </row>
    <row r="43" spans="1:8" x14ac:dyDescent="0.25">
      <c r="A43" s="263">
        <v>32</v>
      </c>
      <c r="B43" s="264"/>
      <c r="C43" s="265"/>
      <c r="D43" s="126" t="s">
        <v>35</v>
      </c>
      <c r="E43" s="199">
        <f t="shared" ref="E43:H43" si="29">SUM(E44:E45)</f>
        <v>3200</v>
      </c>
      <c r="F43" s="199">
        <f t="shared" ref="F43" si="30">SUM(F44:F45)</f>
        <v>3000</v>
      </c>
      <c r="G43" s="199">
        <f>SUM(G44:G45)</f>
        <v>3000</v>
      </c>
      <c r="H43" s="199">
        <f t="shared" si="29"/>
        <v>3000</v>
      </c>
    </row>
    <row r="44" spans="1:8" s="129" customFormat="1" x14ac:dyDescent="0.25">
      <c r="A44" s="119">
        <f>A32</f>
        <v>322</v>
      </c>
      <c r="B44" s="120"/>
      <c r="C44" s="121"/>
      <c r="D44" s="35" t="str">
        <f>D32</f>
        <v>Rashodi za materijal i energiju</v>
      </c>
      <c r="E44" s="198">
        <f>'Rashodi-POMOĆNA'!L34</f>
        <v>1800</v>
      </c>
      <c r="F44" s="198">
        <f>'Rashodi-POMOĆNA'!S34</f>
        <v>1900</v>
      </c>
      <c r="G44" s="198">
        <f>F44</f>
        <v>1900</v>
      </c>
      <c r="H44" s="198">
        <f t="shared" ref="H44:H46" si="31">G44</f>
        <v>1900</v>
      </c>
    </row>
    <row r="45" spans="1:8" s="129" customFormat="1" x14ac:dyDescent="0.25">
      <c r="A45" s="119">
        <v>323</v>
      </c>
      <c r="B45" s="120"/>
      <c r="C45" s="121"/>
      <c r="D45" s="35" t="s">
        <v>98</v>
      </c>
      <c r="E45" s="198">
        <f>'Rashodi-POMOĆNA'!L48</f>
        <v>1400</v>
      </c>
      <c r="F45" s="198">
        <f>'Rashodi-POMOĆNA'!S48</f>
        <v>1100</v>
      </c>
      <c r="G45" s="198">
        <f>F45</f>
        <v>1100</v>
      </c>
      <c r="H45" s="198">
        <f t="shared" si="31"/>
        <v>1100</v>
      </c>
    </row>
    <row r="46" spans="1:8" x14ac:dyDescent="0.25">
      <c r="A46" s="253">
        <v>4</v>
      </c>
      <c r="B46" s="254"/>
      <c r="C46" s="255"/>
      <c r="D46" s="118" t="s">
        <v>144</v>
      </c>
      <c r="E46" s="196">
        <f>SUM(E47)</f>
        <v>13700</v>
      </c>
      <c r="F46" s="196">
        <f>SUM(F47)</f>
        <v>13525</v>
      </c>
      <c r="G46" s="196">
        <f>G47</f>
        <v>13525</v>
      </c>
      <c r="H46" s="196">
        <f t="shared" si="31"/>
        <v>13525</v>
      </c>
    </row>
    <row r="47" spans="1:8" x14ac:dyDescent="0.25">
      <c r="A47" s="263">
        <v>42</v>
      </c>
      <c r="B47" s="264"/>
      <c r="C47" s="265"/>
      <c r="D47" s="126" t="s">
        <v>49</v>
      </c>
      <c r="E47" s="199">
        <f>SUM(E48:E50)</f>
        <v>13700</v>
      </c>
      <c r="F47" s="199">
        <f>SUM(F48:F50)</f>
        <v>13525</v>
      </c>
      <c r="G47" s="199">
        <f>SUM(G48:G50)</f>
        <v>13525</v>
      </c>
      <c r="H47" s="199">
        <f>SUM(H48:H50)</f>
        <v>13525</v>
      </c>
    </row>
    <row r="48" spans="1:8" x14ac:dyDescent="0.25">
      <c r="A48" s="266">
        <f>'Rashodi-POMOĆNA'!B95</f>
        <v>422</v>
      </c>
      <c r="B48" s="267"/>
      <c r="C48" s="268"/>
      <c r="D48" s="35" t="str">
        <f>'Rashodi-POMOĆNA'!E95</f>
        <v>Postrojenja i oprema</v>
      </c>
      <c r="E48" s="198">
        <f>'Rashodi-POMOĆNA'!L95</f>
        <v>1200</v>
      </c>
      <c r="F48" s="198">
        <f>'Rashodi-POMOĆNA'!S95</f>
        <v>1200</v>
      </c>
      <c r="G48" s="198">
        <f>F48</f>
        <v>1200</v>
      </c>
      <c r="H48" s="198">
        <f t="shared" ref="H48:H50" si="32">G48</f>
        <v>1200</v>
      </c>
    </row>
    <row r="49" spans="1:8" x14ac:dyDescent="0.25">
      <c r="A49" s="119">
        <f>'Rashodi-POMOĆNA'!B101</f>
        <v>424</v>
      </c>
      <c r="B49" s="120"/>
      <c r="C49" s="121"/>
      <c r="D49" s="35" t="str">
        <f>'Rashodi-POMOĆNA'!E101</f>
        <v>Knjige</v>
      </c>
      <c r="E49" s="198">
        <f>'Rashodi-POMOĆNA'!L101</f>
        <v>12300</v>
      </c>
      <c r="F49" s="198">
        <f>'Rashodi-POMOĆNA'!S101</f>
        <v>12325</v>
      </c>
      <c r="G49" s="198">
        <f t="shared" ref="G49:G50" si="33">F49</f>
        <v>12325</v>
      </c>
      <c r="H49" s="198">
        <f t="shared" si="32"/>
        <v>12325</v>
      </c>
    </row>
    <row r="50" spans="1:8" x14ac:dyDescent="0.25">
      <c r="A50" s="119">
        <f>'Rashodi-POMOĆNA'!B105</f>
        <v>426</v>
      </c>
      <c r="B50" s="120"/>
      <c r="C50" s="121"/>
      <c r="D50" s="35" t="str">
        <f>'Rashodi-POMOĆNA'!E105</f>
        <v>Nematerijalna proizvedena imovina</v>
      </c>
      <c r="E50" s="198">
        <f>'Rashodi-POMOĆNA'!L105</f>
        <v>200</v>
      </c>
      <c r="F50" s="198">
        <f>'Rashodi-POMOĆNA'!S105</f>
        <v>0</v>
      </c>
      <c r="G50" s="198">
        <f t="shared" si="33"/>
        <v>0</v>
      </c>
      <c r="H50" s="198">
        <f t="shared" si="32"/>
        <v>0</v>
      </c>
    </row>
    <row r="51" spans="1:8" x14ac:dyDescent="0.25">
      <c r="A51" s="269" t="s">
        <v>155</v>
      </c>
      <c r="B51" s="270"/>
      <c r="C51" s="271"/>
      <c r="D51" s="122" t="s">
        <v>152</v>
      </c>
      <c r="E51" s="195">
        <f t="shared" ref="E51:H51" si="34">E52+E55</f>
        <v>2000</v>
      </c>
      <c r="F51" s="195">
        <f t="shared" ref="F51" si="35">F52+F55</f>
        <v>0</v>
      </c>
      <c r="G51" s="195">
        <f t="shared" si="34"/>
        <v>0</v>
      </c>
      <c r="H51" s="195">
        <f t="shared" si="34"/>
        <v>0</v>
      </c>
    </row>
    <row r="52" spans="1:8" x14ac:dyDescent="0.25">
      <c r="A52" s="253">
        <v>3</v>
      </c>
      <c r="B52" s="254"/>
      <c r="C52" s="255"/>
      <c r="D52" s="118" t="s">
        <v>21</v>
      </c>
      <c r="E52" s="196">
        <f t="shared" ref="E52:F52" si="36">E53</f>
        <v>2000</v>
      </c>
      <c r="F52" s="196">
        <f t="shared" si="36"/>
        <v>0</v>
      </c>
      <c r="G52" s="196">
        <f>G53</f>
        <v>0</v>
      </c>
      <c r="H52" s="196">
        <f t="shared" ref="H52:H61" si="37">G52</f>
        <v>0</v>
      </c>
    </row>
    <row r="53" spans="1:8" x14ac:dyDescent="0.25">
      <c r="A53" s="263">
        <v>32</v>
      </c>
      <c r="B53" s="264"/>
      <c r="C53" s="265"/>
      <c r="D53" s="126" t="s">
        <v>35</v>
      </c>
      <c r="E53" s="199">
        <f t="shared" ref="E53:H53" si="38">SUM(E54)</f>
        <v>2000</v>
      </c>
      <c r="F53" s="199">
        <f t="shared" si="38"/>
        <v>0</v>
      </c>
      <c r="G53" s="199">
        <f t="shared" si="38"/>
        <v>0</v>
      </c>
      <c r="H53" s="199">
        <f t="shared" si="38"/>
        <v>0</v>
      </c>
    </row>
    <row r="54" spans="1:8" s="129" customFormat="1" x14ac:dyDescent="0.25">
      <c r="A54" s="119">
        <f>A45</f>
        <v>323</v>
      </c>
      <c r="B54" s="120"/>
      <c r="C54" s="121"/>
      <c r="D54" s="35" t="str">
        <f>D45</f>
        <v>Rashodi za usluge</v>
      </c>
      <c r="E54" s="198">
        <f>'Rashodi-POMOĆNA'!M48</f>
        <v>2000</v>
      </c>
      <c r="F54" s="198">
        <f>'Rashodi-POMOĆNA'!T48</f>
        <v>0</v>
      </c>
      <c r="G54" s="198">
        <f t="shared" ref="G54" si="39">F54</f>
        <v>0</v>
      </c>
      <c r="H54" s="198">
        <f t="shared" si="37"/>
        <v>0</v>
      </c>
    </row>
    <row r="55" spans="1:8" x14ac:dyDescent="0.25">
      <c r="A55" s="253">
        <v>4</v>
      </c>
      <c r="B55" s="254"/>
      <c r="C55" s="255"/>
      <c r="D55" s="118" t="s">
        <v>23</v>
      </c>
      <c r="E55" s="196">
        <f t="shared" ref="E55:H56" si="40">E56</f>
        <v>0</v>
      </c>
      <c r="F55" s="196">
        <f t="shared" si="40"/>
        <v>0</v>
      </c>
      <c r="G55" s="196">
        <f t="shared" si="40"/>
        <v>0</v>
      </c>
      <c r="H55" s="196">
        <f t="shared" si="40"/>
        <v>0</v>
      </c>
    </row>
    <row r="56" spans="1:8" x14ac:dyDescent="0.25">
      <c r="A56" s="263">
        <v>42</v>
      </c>
      <c r="B56" s="264"/>
      <c r="C56" s="265"/>
      <c r="D56" s="126" t="s">
        <v>49</v>
      </c>
      <c r="E56" s="199">
        <f t="shared" si="40"/>
        <v>0</v>
      </c>
      <c r="F56" s="199">
        <f t="shared" si="40"/>
        <v>0</v>
      </c>
      <c r="G56" s="199">
        <f t="shared" si="40"/>
        <v>0</v>
      </c>
      <c r="H56" s="199">
        <f t="shared" si="40"/>
        <v>0</v>
      </c>
    </row>
    <row r="57" spans="1:8" x14ac:dyDescent="0.25">
      <c r="A57" s="119">
        <f>A48</f>
        <v>422</v>
      </c>
      <c r="B57" s="120"/>
      <c r="C57" s="121"/>
      <c r="D57" s="35" t="str">
        <f>D38</f>
        <v>Postrojenja i oprema</v>
      </c>
      <c r="E57" s="198">
        <f>'Rashodi-POMOĆNA'!M95</f>
        <v>0</v>
      </c>
      <c r="F57" s="198">
        <f>'Rashodi-POMOĆNA'!T95</f>
        <v>0</v>
      </c>
      <c r="G57" s="198">
        <f t="shared" ref="G57" si="41">F57</f>
        <v>0</v>
      </c>
      <c r="H57" s="198">
        <f>G57</f>
        <v>0</v>
      </c>
    </row>
    <row r="58" spans="1:8" x14ac:dyDescent="0.25">
      <c r="A58" s="269" t="s">
        <v>167</v>
      </c>
      <c r="B58" s="270"/>
      <c r="C58" s="271"/>
      <c r="D58" s="122" t="s">
        <v>154</v>
      </c>
      <c r="E58" s="195">
        <f t="shared" ref="E58:F60" si="42">E59</f>
        <v>0</v>
      </c>
      <c r="F58" s="195">
        <f t="shared" si="42"/>
        <v>0</v>
      </c>
      <c r="G58" s="195">
        <f>E58</f>
        <v>0</v>
      </c>
      <c r="H58" s="195">
        <f t="shared" si="37"/>
        <v>0</v>
      </c>
    </row>
    <row r="59" spans="1:8" x14ac:dyDescent="0.25">
      <c r="A59" s="253">
        <v>3</v>
      </c>
      <c r="B59" s="254"/>
      <c r="C59" s="255"/>
      <c r="D59" s="118" t="s">
        <v>21</v>
      </c>
      <c r="E59" s="196">
        <f t="shared" si="42"/>
        <v>0</v>
      </c>
      <c r="F59" s="196">
        <f t="shared" si="42"/>
        <v>0</v>
      </c>
      <c r="G59" s="196">
        <f>E59</f>
        <v>0</v>
      </c>
      <c r="H59" s="196">
        <f t="shared" si="37"/>
        <v>0</v>
      </c>
    </row>
    <row r="60" spans="1:8" x14ac:dyDescent="0.25">
      <c r="A60" s="263">
        <v>32</v>
      </c>
      <c r="B60" s="264"/>
      <c r="C60" s="265"/>
      <c r="D60" s="126" t="s">
        <v>35</v>
      </c>
      <c r="E60" s="197">
        <f t="shared" si="42"/>
        <v>0</v>
      </c>
      <c r="F60" s="197">
        <f t="shared" si="42"/>
        <v>0</v>
      </c>
      <c r="G60" s="197">
        <f>E60</f>
        <v>0</v>
      </c>
      <c r="H60" s="197">
        <f t="shared" si="37"/>
        <v>0</v>
      </c>
    </row>
    <row r="61" spans="1:8" s="129" customFormat="1" x14ac:dyDescent="0.25">
      <c r="A61" s="119">
        <v>329</v>
      </c>
      <c r="B61" s="120"/>
      <c r="C61" s="121"/>
      <c r="D61" s="35" t="str">
        <f>'Rashodi-POMOĆNA'!E75</f>
        <v>Ostali nespomenuti rashodi poslovanja</v>
      </c>
      <c r="E61" s="198">
        <f>'Rashodi-POMOĆNA'!N75</f>
        <v>0</v>
      </c>
      <c r="F61" s="198">
        <f>'Rashodi-POMOĆNA'!U75</f>
        <v>0</v>
      </c>
      <c r="G61" s="198">
        <f t="shared" ref="G61" si="43">F61</f>
        <v>0</v>
      </c>
      <c r="H61" s="198">
        <f t="shared" si="37"/>
        <v>0</v>
      </c>
    </row>
    <row r="62" spans="1:8" ht="25.5" x14ac:dyDescent="0.25">
      <c r="A62" s="269" t="s">
        <v>203</v>
      </c>
      <c r="B62" s="270"/>
      <c r="C62" s="271"/>
      <c r="D62" s="122" t="s">
        <v>136</v>
      </c>
      <c r="E62" s="195">
        <f>E63+E66</f>
        <v>0</v>
      </c>
      <c r="F62" s="195">
        <f t="shared" ref="F62:H62" si="44">F63+F66</f>
        <v>243.3</v>
      </c>
      <c r="G62" s="195">
        <f t="shared" si="44"/>
        <v>0</v>
      </c>
      <c r="H62" s="195">
        <f t="shared" si="44"/>
        <v>0</v>
      </c>
    </row>
    <row r="63" spans="1:8" s="129" customFormat="1" x14ac:dyDescent="0.25">
      <c r="A63" s="253">
        <v>3</v>
      </c>
      <c r="B63" s="254"/>
      <c r="C63" s="255"/>
      <c r="D63" s="118" t="s">
        <v>21</v>
      </c>
      <c r="E63" s="196">
        <f>E64</f>
        <v>0</v>
      </c>
      <c r="F63" s="196">
        <f t="shared" ref="F63:H64" si="45">F64</f>
        <v>173.31</v>
      </c>
      <c r="G63" s="196">
        <f t="shared" si="45"/>
        <v>0</v>
      </c>
      <c r="H63" s="196">
        <f t="shared" si="45"/>
        <v>0</v>
      </c>
    </row>
    <row r="64" spans="1:8" s="129" customFormat="1" x14ac:dyDescent="0.25">
      <c r="A64" s="263">
        <v>32</v>
      </c>
      <c r="B64" s="264"/>
      <c r="C64" s="265"/>
      <c r="D64" s="126" t="s">
        <v>35</v>
      </c>
      <c r="E64" s="199">
        <f>E65</f>
        <v>0</v>
      </c>
      <c r="F64" s="199">
        <f t="shared" si="45"/>
        <v>173.31</v>
      </c>
      <c r="G64" s="199">
        <f t="shared" si="45"/>
        <v>0</v>
      </c>
      <c r="H64" s="199">
        <f t="shared" si="45"/>
        <v>0</v>
      </c>
    </row>
    <row r="65" spans="1:8" s="129" customFormat="1" x14ac:dyDescent="0.25">
      <c r="A65" s="119">
        <v>322</v>
      </c>
      <c r="B65" s="120"/>
      <c r="C65" s="121"/>
      <c r="D65" s="35" t="str">
        <f>D44</f>
        <v>Rashodi za materijal i energiju</v>
      </c>
      <c r="E65" s="198"/>
      <c r="F65" s="198">
        <f>'Rashodi-POMOĆNA'!V34</f>
        <v>173.31</v>
      </c>
      <c r="G65" s="198"/>
      <c r="H65" s="198"/>
    </row>
    <row r="66" spans="1:8" s="129" customFormat="1" x14ac:dyDescent="0.25">
      <c r="A66" s="253">
        <f>A46</f>
        <v>4</v>
      </c>
      <c r="B66" s="254"/>
      <c r="C66" s="255"/>
      <c r="D66" s="118" t="str">
        <f>D46</f>
        <v xml:space="preserve">Rashodi za nabavu nefinancijske imovine </v>
      </c>
      <c r="E66" s="196">
        <f>E67</f>
        <v>0</v>
      </c>
      <c r="F66" s="196">
        <f t="shared" ref="F66:H67" si="46">F67</f>
        <v>69.989999999999995</v>
      </c>
      <c r="G66" s="196">
        <f t="shared" si="46"/>
        <v>0</v>
      </c>
      <c r="H66" s="196">
        <f t="shared" si="46"/>
        <v>0</v>
      </c>
    </row>
    <row r="67" spans="1:8" s="129" customFormat="1" x14ac:dyDescent="0.25">
      <c r="A67" s="263">
        <f>A47</f>
        <v>42</v>
      </c>
      <c r="B67" s="264"/>
      <c r="C67" s="265"/>
      <c r="D67" s="126" t="str">
        <f>D47</f>
        <v>Rashodi za nabavu proizvedene dugotrajne imovine</v>
      </c>
      <c r="E67" s="199">
        <f>E68</f>
        <v>0</v>
      </c>
      <c r="F67" s="199">
        <f t="shared" si="46"/>
        <v>69.989999999999995</v>
      </c>
      <c r="G67" s="199">
        <f t="shared" si="46"/>
        <v>0</v>
      </c>
      <c r="H67" s="199">
        <f t="shared" si="46"/>
        <v>0</v>
      </c>
    </row>
    <row r="68" spans="1:8" s="129" customFormat="1" x14ac:dyDescent="0.25">
      <c r="A68" s="266">
        <f>A48</f>
        <v>422</v>
      </c>
      <c r="B68" s="267"/>
      <c r="C68" s="268"/>
      <c r="D68" s="35" t="str">
        <f>D48</f>
        <v>Postrojenja i oprema</v>
      </c>
      <c r="E68" s="198"/>
      <c r="F68" s="198">
        <f>'Rashodi-POMOĆNA'!V95</f>
        <v>69.989999999999995</v>
      </c>
      <c r="G68" s="198"/>
      <c r="H68" s="198"/>
    </row>
    <row r="69" spans="1:8" x14ac:dyDescent="0.25">
      <c r="A69" s="281" t="s">
        <v>145</v>
      </c>
      <c r="B69" s="282"/>
      <c r="C69" s="282"/>
      <c r="D69" s="283"/>
      <c r="E69" s="193">
        <f t="shared" ref="E69:H69" si="47">E8+E28+E41+E51+E58</f>
        <v>177874.13</v>
      </c>
      <c r="F69" s="193">
        <f>F8+F28+F41+F51+F58+F62</f>
        <v>176224.43</v>
      </c>
      <c r="G69" s="193">
        <f t="shared" si="47"/>
        <v>175167</v>
      </c>
      <c r="H69" s="193">
        <f t="shared" si="47"/>
        <v>175167</v>
      </c>
    </row>
    <row r="70" spans="1:8" x14ac:dyDescent="0.25">
      <c r="A70" s="281" t="s">
        <v>146</v>
      </c>
      <c r="B70" s="282"/>
      <c r="C70" s="282"/>
      <c r="D70" s="283"/>
      <c r="E70" s="201"/>
      <c r="F70" s="201"/>
      <c r="G70" s="201">
        <v>0</v>
      </c>
      <c r="H70" s="202">
        <v>0</v>
      </c>
    </row>
    <row r="71" spans="1:8" x14ac:dyDescent="0.25">
      <c r="A71" s="281" t="s">
        <v>147</v>
      </c>
      <c r="B71" s="282"/>
      <c r="C71" s="282"/>
      <c r="D71" s="283"/>
      <c r="E71" s="201">
        <f>SAŽETAK!F27</f>
        <v>814.13</v>
      </c>
      <c r="F71" s="201">
        <f>SAŽETAK!G27</f>
        <v>814.13</v>
      </c>
      <c r="G71" s="201">
        <v>0</v>
      </c>
      <c r="H71" s="202">
        <v>0</v>
      </c>
    </row>
    <row r="72" spans="1:8" ht="19.5" customHeight="1" x14ac:dyDescent="0.25"/>
    <row r="73" spans="1:8" x14ac:dyDescent="0.25">
      <c r="A73" s="115" t="str">
        <f>SAŽETAK!A38</f>
        <v>Zabok, 14.10.2024.</v>
      </c>
      <c r="F73" s="218"/>
    </row>
    <row r="74" spans="1:8" ht="1.5" customHeight="1" x14ac:dyDescent="0.25"/>
    <row r="76" spans="1:8" x14ac:dyDescent="0.25">
      <c r="E76" s="36"/>
      <c r="F76" s="36"/>
      <c r="G76" s="36"/>
      <c r="H76" s="36"/>
    </row>
  </sheetData>
  <mergeCells count="41">
    <mergeCell ref="A71:D71"/>
    <mergeCell ref="A48:C48"/>
    <mergeCell ref="A36:C36"/>
    <mergeCell ref="A37:C37"/>
    <mergeCell ref="A46:C46"/>
    <mergeCell ref="A47:C47"/>
    <mergeCell ref="A69:D69"/>
    <mergeCell ref="A55:C55"/>
    <mergeCell ref="A56:C56"/>
    <mergeCell ref="A53:C53"/>
    <mergeCell ref="A58:C58"/>
    <mergeCell ref="A59:C59"/>
    <mergeCell ref="A60:C60"/>
    <mergeCell ref="A63:C63"/>
    <mergeCell ref="A64:C64"/>
    <mergeCell ref="A51:C51"/>
    <mergeCell ref="A41:C41"/>
    <mergeCell ref="A42:C42"/>
    <mergeCell ref="A43:C43"/>
    <mergeCell ref="A70:D70"/>
    <mergeCell ref="A1:H1"/>
    <mergeCell ref="A3:H3"/>
    <mergeCell ref="A5:C5"/>
    <mergeCell ref="A6:C6"/>
    <mergeCell ref="A7:C7"/>
    <mergeCell ref="A66:C66"/>
    <mergeCell ref="A67:C67"/>
    <mergeCell ref="A68:C68"/>
    <mergeCell ref="A62:C62"/>
    <mergeCell ref="A8:C8"/>
    <mergeCell ref="A27:C27"/>
    <mergeCell ref="A22:C22"/>
    <mergeCell ref="A23:C23"/>
    <mergeCell ref="A52:C52"/>
    <mergeCell ref="A9:C9"/>
    <mergeCell ref="A10:C10"/>
    <mergeCell ref="A14:C14"/>
    <mergeCell ref="A20:C20"/>
    <mergeCell ref="A28:C28"/>
    <mergeCell ref="A29:C29"/>
    <mergeCell ref="A30:C30"/>
  </mergeCells>
  <pageMargins left="0.70866141732283472" right="0.51181102362204722" top="0.59055118110236227" bottom="0.55118110236220474" header="0.31496062992125984" footer="0.31496062992125984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73"/>
  <sheetViews>
    <sheetView view="pageLayout" zoomScale="80" zoomScaleNormal="90" zoomScalePageLayoutView="80" workbookViewId="0">
      <selection activeCell="J7" sqref="J7:Q7"/>
    </sheetView>
  </sheetViews>
  <sheetFormatPr defaultRowHeight="12.75" x14ac:dyDescent="0.2"/>
  <cols>
    <col min="1" max="1" width="34.85546875" style="77" customWidth="1"/>
    <col min="2" max="2" width="11.28515625" style="77" customWidth="1"/>
    <col min="3" max="3" width="7.7109375" style="77" customWidth="1"/>
    <col min="4" max="4" width="9.42578125" style="77" customWidth="1"/>
    <col min="5" max="5" width="11.5703125" style="77" customWidth="1"/>
    <col min="6" max="6" width="9" style="77" customWidth="1"/>
    <col min="7" max="7" width="7.5703125" style="77" customWidth="1"/>
    <col min="8" max="8" width="9.7109375" style="77" customWidth="1"/>
    <col min="9" max="9" width="9.28515625" style="77" customWidth="1"/>
    <col min="10" max="10" width="11.42578125" style="77" customWidth="1"/>
    <col min="11" max="11" width="7.5703125" style="77" customWidth="1"/>
    <col min="12" max="12" width="9.85546875" style="77" customWidth="1"/>
    <col min="13" max="13" width="10.85546875" style="77" bestFit="1" customWidth="1"/>
    <col min="14" max="14" width="8.5703125" style="77" customWidth="1"/>
    <col min="15" max="16" width="8.42578125" style="77" customWidth="1"/>
    <col min="17" max="258" width="9.140625" style="77"/>
    <col min="259" max="259" width="36.42578125" style="77" customWidth="1"/>
    <col min="260" max="260" width="13" style="77" customWidth="1"/>
    <col min="261" max="261" width="12.28515625" style="77" customWidth="1"/>
    <col min="262" max="262" width="11.7109375" style="77" customWidth="1"/>
    <col min="263" max="263" width="10.42578125" style="77" customWidth="1"/>
    <col min="264" max="264" width="10" style="77" customWidth="1"/>
    <col min="265" max="265" width="11.7109375" style="77" customWidth="1"/>
    <col min="266" max="266" width="10.42578125" style="77" customWidth="1"/>
    <col min="267" max="267" width="12.28515625" style="77" customWidth="1"/>
    <col min="268" max="268" width="9.140625" style="77"/>
    <col min="269" max="269" width="10.85546875" style="77" customWidth="1"/>
    <col min="270" max="270" width="9.140625" style="77"/>
    <col min="271" max="271" width="8.5703125" style="77" customWidth="1"/>
    <col min="272" max="272" width="10" style="77" customWidth="1"/>
    <col min="273" max="514" width="9.140625" style="77"/>
    <col min="515" max="515" width="36.42578125" style="77" customWidth="1"/>
    <col min="516" max="516" width="13" style="77" customWidth="1"/>
    <col min="517" max="517" width="12.28515625" style="77" customWidth="1"/>
    <col min="518" max="518" width="11.7109375" style="77" customWidth="1"/>
    <col min="519" max="519" width="10.42578125" style="77" customWidth="1"/>
    <col min="520" max="520" width="10" style="77" customWidth="1"/>
    <col min="521" max="521" width="11.7109375" style="77" customWidth="1"/>
    <col min="522" max="522" width="10.42578125" style="77" customWidth="1"/>
    <col min="523" max="523" width="12.28515625" style="77" customWidth="1"/>
    <col min="524" max="524" width="9.140625" style="77"/>
    <col min="525" max="525" width="10.85546875" style="77" customWidth="1"/>
    <col min="526" max="526" width="9.140625" style="77"/>
    <col min="527" max="527" width="8.5703125" style="77" customWidth="1"/>
    <col min="528" max="528" width="10" style="77" customWidth="1"/>
    <col min="529" max="770" width="9.140625" style="77"/>
    <col min="771" max="771" width="36.42578125" style="77" customWidth="1"/>
    <col min="772" max="772" width="13" style="77" customWidth="1"/>
    <col min="773" max="773" width="12.28515625" style="77" customWidth="1"/>
    <col min="774" max="774" width="11.7109375" style="77" customWidth="1"/>
    <col min="775" max="775" width="10.42578125" style="77" customWidth="1"/>
    <col min="776" max="776" width="10" style="77" customWidth="1"/>
    <col min="777" max="777" width="11.7109375" style="77" customWidth="1"/>
    <col min="778" max="778" width="10.42578125" style="77" customWidth="1"/>
    <col min="779" max="779" width="12.28515625" style="77" customWidth="1"/>
    <col min="780" max="780" width="9.140625" style="77"/>
    <col min="781" max="781" width="10.85546875" style="77" customWidth="1"/>
    <col min="782" max="782" width="9.140625" style="77"/>
    <col min="783" max="783" width="8.5703125" style="77" customWidth="1"/>
    <col min="784" max="784" width="10" style="77" customWidth="1"/>
    <col min="785" max="1026" width="9.140625" style="77"/>
    <col min="1027" max="1027" width="36.42578125" style="77" customWidth="1"/>
    <col min="1028" max="1028" width="13" style="77" customWidth="1"/>
    <col min="1029" max="1029" width="12.28515625" style="77" customWidth="1"/>
    <col min="1030" max="1030" width="11.7109375" style="77" customWidth="1"/>
    <col min="1031" max="1031" width="10.42578125" style="77" customWidth="1"/>
    <col min="1032" max="1032" width="10" style="77" customWidth="1"/>
    <col min="1033" max="1033" width="11.7109375" style="77" customWidth="1"/>
    <col min="1034" max="1034" width="10.42578125" style="77" customWidth="1"/>
    <col min="1035" max="1035" width="12.28515625" style="77" customWidth="1"/>
    <col min="1036" max="1036" width="9.140625" style="77"/>
    <col min="1037" max="1037" width="10.85546875" style="77" customWidth="1"/>
    <col min="1038" max="1038" width="9.140625" style="77"/>
    <col min="1039" max="1039" width="8.5703125" style="77" customWidth="1"/>
    <col min="1040" max="1040" width="10" style="77" customWidth="1"/>
    <col min="1041" max="1282" width="9.140625" style="77"/>
    <col min="1283" max="1283" width="36.42578125" style="77" customWidth="1"/>
    <col min="1284" max="1284" width="13" style="77" customWidth="1"/>
    <col min="1285" max="1285" width="12.28515625" style="77" customWidth="1"/>
    <col min="1286" max="1286" width="11.7109375" style="77" customWidth="1"/>
    <col min="1287" max="1287" width="10.42578125" style="77" customWidth="1"/>
    <col min="1288" max="1288" width="10" style="77" customWidth="1"/>
    <col min="1289" max="1289" width="11.7109375" style="77" customWidth="1"/>
    <col min="1290" max="1290" width="10.42578125" style="77" customWidth="1"/>
    <col min="1291" max="1291" width="12.28515625" style="77" customWidth="1"/>
    <col min="1292" max="1292" width="9.140625" style="77"/>
    <col min="1293" max="1293" width="10.85546875" style="77" customWidth="1"/>
    <col min="1294" max="1294" width="9.140625" style="77"/>
    <col min="1295" max="1295" width="8.5703125" style="77" customWidth="1"/>
    <col min="1296" max="1296" width="10" style="77" customWidth="1"/>
    <col min="1297" max="1538" width="9.140625" style="77"/>
    <col min="1539" max="1539" width="36.42578125" style="77" customWidth="1"/>
    <col min="1540" max="1540" width="13" style="77" customWidth="1"/>
    <col min="1541" max="1541" width="12.28515625" style="77" customWidth="1"/>
    <col min="1542" max="1542" width="11.7109375" style="77" customWidth="1"/>
    <col min="1543" max="1543" width="10.42578125" style="77" customWidth="1"/>
    <col min="1544" max="1544" width="10" style="77" customWidth="1"/>
    <col min="1545" max="1545" width="11.7109375" style="77" customWidth="1"/>
    <col min="1546" max="1546" width="10.42578125" style="77" customWidth="1"/>
    <col min="1547" max="1547" width="12.28515625" style="77" customWidth="1"/>
    <col min="1548" max="1548" width="9.140625" style="77"/>
    <col min="1549" max="1549" width="10.85546875" style="77" customWidth="1"/>
    <col min="1550" max="1550" width="9.140625" style="77"/>
    <col min="1551" max="1551" width="8.5703125" style="77" customWidth="1"/>
    <col min="1552" max="1552" width="10" style="77" customWidth="1"/>
    <col min="1553" max="1794" width="9.140625" style="77"/>
    <col min="1795" max="1795" width="36.42578125" style="77" customWidth="1"/>
    <col min="1796" max="1796" width="13" style="77" customWidth="1"/>
    <col min="1797" max="1797" width="12.28515625" style="77" customWidth="1"/>
    <col min="1798" max="1798" width="11.7109375" style="77" customWidth="1"/>
    <col min="1799" max="1799" width="10.42578125" style="77" customWidth="1"/>
    <col min="1800" max="1800" width="10" style="77" customWidth="1"/>
    <col min="1801" max="1801" width="11.7109375" style="77" customWidth="1"/>
    <col min="1802" max="1802" width="10.42578125" style="77" customWidth="1"/>
    <col min="1803" max="1803" width="12.28515625" style="77" customWidth="1"/>
    <col min="1804" max="1804" width="9.140625" style="77"/>
    <col min="1805" max="1805" width="10.85546875" style="77" customWidth="1"/>
    <col min="1806" max="1806" width="9.140625" style="77"/>
    <col min="1807" max="1807" width="8.5703125" style="77" customWidth="1"/>
    <col min="1808" max="1808" width="10" style="77" customWidth="1"/>
    <col min="1809" max="2050" width="9.140625" style="77"/>
    <col min="2051" max="2051" width="36.42578125" style="77" customWidth="1"/>
    <col min="2052" max="2052" width="13" style="77" customWidth="1"/>
    <col min="2053" max="2053" width="12.28515625" style="77" customWidth="1"/>
    <col min="2054" max="2054" width="11.7109375" style="77" customWidth="1"/>
    <col min="2055" max="2055" width="10.42578125" style="77" customWidth="1"/>
    <col min="2056" max="2056" width="10" style="77" customWidth="1"/>
    <col min="2057" max="2057" width="11.7109375" style="77" customWidth="1"/>
    <col min="2058" max="2058" width="10.42578125" style="77" customWidth="1"/>
    <col min="2059" max="2059" width="12.28515625" style="77" customWidth="1"/>
    <col min="2060" max="2060" width="9.140625" style="77"/>
    <col min="2061" max="2061" width="10.85546875" style="77" customWidth="1"/>
    <col min="2062" max="2062" width="9.140625" style="77"/>
    <col min="2063" max="2063" width="8.5703125" style="77" customWidth="1"/>
    <col min="2064" max="2064" width="10" style="77" customWidth="1"/>
    <col min="2065" max="2306" width="9.140625" style="77"/>
    <col min="2307" max="2307" width="36.42578125" style="77" customWidth="1"/>
    <col min="2308" max="2308" width="13" style="77" customWidth="1"/>
    <col min="2309" max="2309" width="12.28515625" style="77" customWidth="1"/>
    <col min="2310" max="2310" width="11.7109375" style="77" customWidth="1"/>
    <col min="2311" max="2311" width="10.42578125" style="77" customWidth="1"/>
    <col min="2312" max="2312" width="10" style="77" customWidth="1"/>
    <col min="2313" max="2313" width="11.7109375" style="77" customWidth="1"/>
    <col min="2314" max="2314" width="10.42578125" style="77" customWidth="1"/>
    <col min="2315" max="2315" width="12.28515625" style="77" customWidth="1"/>
    <col min="2316" max="2316" width="9.140625" style="77"/>
    <col min="2317" max="2317" width="10.85546875" style="77" customWidth="1"/>
    <col min="2318" max="2318" width="9.140625" style="77"/>
    <col min="2319" max="2319" width="8.5703125" style="77" customWidth="1"/>
    <col min="2320" max="2320" width="10" style="77" customWidth="1"/>
    <col min="2321" max="2562" width="9.140625" style="77"/>
    <col min="2563" max="2563" width="36.42578125" style="77" customWidth="1"/>
    <col min="2564" max="2564" width="13" style="77" customWidth="1"/>
    <col min="2565" max="2565" width="12.28515625" style="77" customWidth="1"/>
    <col min="2566" max="2566" width="11.7109375" style="77" customWidth="1"/>
    <col min="2567" max="2567" width="10.42578125" style="77" customWidth="1"/>
    <col min="2568" max="2568" width="10" style="77" customWidth="1"/>
    <col min="2569" max="2569" width="11.7109375" style="77" customWidth="1"/>
    <col min="2570" max="2570" width="10.42578125" style="77" customWidth="1"/>
    <col min="2571" max="2571" width="12.28515625" style="77" customWidth="1"/>
    <col min="2572" max="2572" width="9.140625" style="77"/>
    <col min="2573" max="2573" width="10.85546875" style="77" customWidth="1"/>
    <col min="2574" max="2574" width="9.140625" style="77"/>
    <col min="2575" max="2575" width="8.5703125" style="77" customWidth="1"/>
    <col min="2576" max="2576" width="10" style="77" customWidth="1"/>
    <col min="2577" max="2818" width="9.140625" style="77"/>
    <col min="2819" max="2819" width="36.42578125" style="77" customWidth="1"/>
    <col min="2820" max="2820" width="13" style="77" customWidth="1"/>
    <col min="2821" max="2821" width="12.28515625" style="77" customWidth="1"/>
    <col min="2822" max="2822" width="11.7109375" style="77" customWidth="1"/>
    <col min="2823" max="2823" width="10.42578125" style="77" customWidth="1"/>
    <col min="2824" max="2824" width="10" style="77" customWidth="1"/>
    <col min="2825" max="2825" width="11.7109375" style="77" customWidth="1"/>
    <col min="2826" max="2826" width="10.42578125" style="77" customWidth="1"/>
    <col min="2827" max="2827" width="12.28515625" style="77" customWidth="1"/>
    <col min="2828" max="2828" width="9.140625" style="77"/>
    <col min="2829" max="2829" width="10.85546875" style="77" customWidth="1"/>
    <col min="2830" max="2830" width="9.140625" style="77"/>
    <col min="2831" max="2831" width="8.5703125" style="77" customWidth="1"/>
    <col min="2832" max="2832" width="10" style="77" customWidth="1"/>
    <col min="2833" max="3074" width="9.140625" style="77"/>
    <col min="3075" max="3075" width="36.42578125" style="77" customWidth="1"/>
    <col min="3076" max="3076" width="13" style="77" customWidth="1"/>
    <col min="3077" max="3077" width="12.28515625" style="77" customWidth="1"/>
    <col min="3078" max="3078" width="11.7109375" style="77" customWidth="1"/>
    <col min="3079" max="3079" width="10.42578125" style="77" customWidth="1"/>
    <col min="3080" max="3080" width="10" style="77" customWidth="1"/>
    <col min="3081" max="3081" width="11.7109375" style="77" customWidth="1"/>
    <col min="3082" max="3082" width="10.42578125" style="77" customWidth="1"/>
    <col min="3083" max="3083" width="12.28515625" style="77" customWidth="1"/>
    <col min="3084" max="3084" width="9.140625" style="77"/>
    <col min="3085" max="3085" width="10.85546875" style="77" customWidth="1"/>
    <col min="3086" max="3086" width="9.140625" style="77"/>
    <col min="3087" max="3087" width="8.5703125" style="77" customWidth="1"/>
    <col min="3088" max="3088" width="10" style="77" customWidth="1"/>
    <col min="3089" max="3330" width="9.140625" style="77"/>
    <col min="3331" max="3331" width="36.42578125" style="77" customWidth="1"/>
    <col min="3332" max="3332" width="13" style="77" customWidth="1"/>
    <col min="3333" max="3333" width="12.28515625" style="77" customWidth="1"/>
    <col min="3334" max="3334" width="11.7109375" style="77" customWidth="1"/>
    <col min="3335" max="3335" width="10.42578125" style="77" customWidth="1"/>
    <col min="3336" max="3336" width="10" style="77" customWidth="1"/>
    <col min="3337" max="3337" width="11.7109375" style="77" customWidth="1"/>
    <col min="3338" max="3338" width="10.42578125" style="77" customWidth="1"/>
    <col min="3339" max="3339" width="12.28515625" style="77" customWidth="1"/>
    <col min="3340" max="3340" width="9.140625" style="77"/>
    <col min="3341" max="3341" width="10.85546875" style="77" customWidth="1"/>
    <col min="3342" max="3342" width="9.140625" style="77"/>
    <col min="3343" max="3343" width="8.5703125" style="77" customWidth="1"/>
    <col min="3344" max="3344" width="10" style="77" customWidth="1"/>
    <col min="3345" max="3586" width="9.140625" style="77"/>
    <col min="3587" max="3587" width="36.42578125" style="77" customWidth="1"/>
    <col min="3588" max="3588" width="13" style="77" customWidth="1"/>
    <col min="3589" max="3589" width="12.28515625" style="77" customWidth="1"/>
    <col min="3590" max="3590" width="11.7109375" style="77" customWidth="1"/>
    <col min="3591" max="3591" width="10.42578125" style="77" customWidth="1"/>
    <col min="3592" max="3592" width="10" style="77" customWidth="1"/>
    <col min="3593" max="3593" width="11.7109375" style="77" customWidth="1"/>
    <col min="3594" max="3594" width="10.42578125" style="77" customWidth="1"/>
    <col min="3595" max="3595" width="12.28515625" style="77" customWidth="1"/>
    <col min="3596" max="3596" width="9.140625" style="77"/>
    <col min="3597" max="3597" width="10.85546875" style="77" customWidth="1"/>
    <col min="3598" max="3598" width="9.140625" style="77"/>
    <col min="3599" max="3599" width="8.5703125" style="77" customWidth="1"/>
    <col min="3600" max="3600" width="10" style="77" customWidth="1"/>
    <col min="3601" max="3842" width="9.140625" style="77"/>
    <col min="3843" max="3843" width="36.42578125" style="77" customWidth="1"/>
    <col min="3844" max="3844" width="13" style="77" customWidth="1"/>
    <col min="3845" max="3845" width="12.28515625" style="77" customWidth="1"/>
    <col min="3846" max="3846" width="11.7109375" style="77" customWidth="1"/>
    <col min="3847" max="3847" width="10.42578125" style="77" customWidth="1"/>
    <col min="3848" max="3848" width="10" style="77" customWidth="1"/>
    <col min="3849" max="3849" width="11.7109375" style="77" customWidth="1"/>
    <col min="3850" max="3850" width="10.42578125" style="77" customWidth="1"/>
    <col min="3851" max="3851" width="12.28515625" style="77" customWidth="1"/>
    <col min="3852" max="3852" width="9.140625" style="77"/>
    <col min="3853" max="3853" width="10.85546875" style="77" customWidth="1"/>
    <col min="3854" max="3854" width="9.140625" style="77"/>
    <col min="3855" max="3855" width="8.5703125" style="77" customWidth="1"/>
    <col min="3856" max="3856" width="10" style="77" customWidth="1"/>
    <col min="3857" max="4098" width="9.140625" style="77"/>
    <col min="4099" max="4099" width="36.42578125" style="77" customWidth="1"/>
    <col min="4100" max="4100" width="13" style="77" customWidth="1"/>
    <col min="4101" max="4101" width="12.28515625" style="77" customWidth="1"/>
    <col min="4102" max="4102" width="11.7109375" style="77" customWidth="1"/>
    <col min="4103" max="4103" width="10.42578125" style="77" customWidth="1"/>
    <col min="4104" max="4104" width="10" style="77" customWidth="1"/>
    <col min="4105" max="4105" width="11.7109375" style="77" customWidth="1"/>
    <col min="4106" max="4106" width="10.42578125" style="77" customWidth="1"/>
    <col min="4107" max="4107" width="12.28515625" style="77" customWidth="1"/>
    <col min="4108" max="4108" width="9.140625" style="77"/>
    <col min="4109" max="4109" width="10.85546875" style="77" customWidth="1"/>
    <col min="4110" max="4110" width="9.140625" style="77"/>
    <col min="4111" max="4111" width="8.5703125" style="77" customWidth="1"/>
    <col min="4112" max="4112" width="10" style="77" customWidth="1"/>
    <col min="4113" max="4354" width="9.140625" style="77"/>
    <col min="4355" max="4355" width="36.42578125" style="77" customWidth="1"/>
    <col min="4356" max="4356" width="13" style="77" customWidth="1"/>
    <col min="4357" max="4357" width="12.28515625" style="77" customWidth="1"/>
    <col min="4358" max="4358" width="11.7109375" style="77" customWidth="1"/>
    <col min="4359" max="4359" width="10.42578125" style="77" customWidth="1"/>
    <col min="4360" max="4360" width="10" style="77" customWidth="1"/>
    <col min="4361" max="4361" width="11.7109375" style="77" customWidth="1"/>
    <col min="4362" max="4362" width="10.42578125" style="77" customWidth="1"/>
    <col min="4363" max="4363" width="12.28515625" style="77" customWidth="1"/>
    <col min="4364" max="4364" width="9.140625" style="77"/>
    <col min="4365" max="4365" width="10.85546875" style="77" customWidth="1"/>
    <col min="4366" max="4366" width="9.140625" style="77"/>
    <col min="4367" max="4367" width="8.5703125" style="77" customWidth="1"/>
    <col min="4368" max="4368" width="10" style="77" customWidth="1"/>
    <col min="4369" max="4610" width="9.140625" style="77"/>
    <col min="4611" max="4611" width="36.42578125" style="77" customWidth="1"/>
    <col min="4612" max="4612" width="13" style="77" customWidth="1"/>
    <col min="4613" max="4613" width="12.28515625" style="77" customWidth="1"/>
    <col min="4614" max="4614" width="11.7109375" style="77" customWidth="1"/>
    <col min="4615" max="4615" width="10.42578125" style="77" customWidth="1"/>
    <col min="4616" max="4616" width="10" style="77" customWidth="1"/>
    <col min="4617" max="4617" width="11.7109375" style="77" customWidth="1"/>
    <col min="4618" max="4618" width="10.42578125" style="77" customWidth="1"/>
    <col min="4619" max="4619" width="12.28515625" style="77" customWidth="1"/>
    <col min="4620" max="4620" width="9.140625" style="77"/>
    <col min="4621" max="4621" width="10.85546875" style="77" customWidth="1"/>
    <col min="4622" max="4622" width="9.140625" style="77"/>
    <col min="4623" max="4623" width="8.5703125" style="77" customWidth="1"/>
    <col min="4624" max="4624" width="10" style="77" customWidth="1"/>
    <col min="4625" max="4866" width="9.140625" style="77"/>
    <col min="4867" max="4867" width="36.42578125" style="77" customWidth="1"/>
    <col min="4868" max="4868" width="13" style="77" customWidth="1"/>
    <col min="4869" max="4869" width="12.28515625" style="77" customWidth="1"/>
    <col min="4870" max="4870" width="11.7109375" style="77" customWidth="1"/>
    <col min="4871" max="4871" width="10.42578125" style="77" customWidth="1"/>
    <col min="4872" max="4872" width="10" style="77" customWidth="1"/>
    <col min="4873" max="4873" width="11.7109375" style="77" customWidth="1"/>
    <col min="4874" max="4874" width="10.42578125" style="77" customWidth="1"/>
    <col min="4875" max="4875" width="12.28515625" style="77" customWidth="1"/>
    <col min="4876" max="4876" width="9.140625" style="77"/>
    <col min="4877" max="4877" width="10.85546875" style="77" customWidth="1"/>
    <col min="4878" max="4878" width="9.140625" style="77"/>
    <col min="4879" max="4879" width="8.5703125" style="77" customWidth="1"/>
    <col min="4880" max="4880" width="10" style="77" customWidth="1"/>
    <col min="4881" max="5122" width="9.140625" style="77"/>
    <col min="5123" max="5123" width="36.42578125" style="77" customWidth="1"/>
    <col min="5124" max="5124" width="13" style="77" customWidth="1"/>
    <col min="5125" max="5125" width="12.28515625" style="77" customWidth="1"/>
    <col min="5126" max="5126" width="11.7109375" style="77" customWidth="1"/>
    <col min="5127" max="5127" width="10.42578125" style="77" customWidth="1"/>
    <col min="5128" max="5128" width="10" style="77" customWidth="1"/>
    <col min="5129" max="5129" width="11.7109375" style="77" customWidth="1"/>
    <col min="5130" max="5130" width="10.42578125" style="77" customWidth="1"/>
    <col min="5131" max="5131" width="12.28515625" style="77" customWidth="1"/>
    <col min="5132" max="5132" width="9.140625" style="77"/>
    <col min="5133" max="5133" width="10.85546875" style="77" customWidth="1"/>
    <col min="5134" max="5134" width="9.140625" style="77"/>
    <col min="5135" max="5135" width="8.5703125" style="77" customWidth="1"/>
    <col min="5136" max="5136" width="10" style="77" customWidth="1"/>
    <col min="5137" max="5378" width="9.140625" style="77"/>
    <col min="5379" max="5379" width="36.42578125" style="77" customWidth="1"/>
    <col min="5380" max="5380" width="13" style="77" customWidth="1"/>
    <col min="5381" max="5381" width="12.28515625" style="77" customWidth="1"/>
    <col min="5382" max="5382" width="11.7109375" style="77" customWidth="1"/>
    <col min="5383" max="5383" width="10.42578125" style="77" customWidth="1"/>
    <col min="5384" max="5384" width="10" style="77" customWidth="1"/>
    <col min="5385" max="5385" width="11.7109375" style="77" customWidth="1"/>
    <col min="5386" max="5386" width="10.42578125" style="77" customWidth="1"/>
    <col min="5387" max="5387" width="12.28515625" style="77" customWidth="1"/>
    <col min="5388" max="5388" width="9.140625" style="77"/>
    <col min="5389" max="5389" width="10.85546875" style="77" customWidth="1"/>
    <col min="5390" max="5390" width="9.140625" style="77"/>
    <col min="5391" max="5391" width="8.5703125" style="77" customWidth="1"/>
    <col min="5392" max="5392" width="10" style="77" customWidth="1"/>
    <col min="5393" max="5634" width="9.140625" style="77"/>
    <col min="5635" max="5635" width="36.42578125" style="77" customWidth="1"/>
    <col min="5636" max="5636" width="13" style="77" customWidth="1"/>
    <col min="5637" max="5637" width="12.28515625" style="77" customWidth="1"/>
    <col min="5638" max="5638" width="11.7109375" style="77" customWidth="1"/>
    <col min="5639" max="5639" width="10.42578125" style="77" customWidth="1"/>
    <col min="5640" max="5640" width="10" style="77" customWidth="1"/>
    <col min="5641" max="5641" width="11.7109375" style="77" customWidth="1"/>
    <col min="5642" max="5642" width="10.42578125" style="77" customWidth="1"/>
    <col min="5643" max="5643" width="12.28515625" style="77" customWidth="1"/>
    <col min="5644" max="5644" width="9.140625" style="77"/>
    <col min="5645" max="5645" width="10.85546875" style="77" customWidth="1"/>
    <col min="5646" max="5646" width="9.140625" style="77"/>
    <col min="5647" max="5647" width="8.5703125" style="77" customWidth="1"/>
    <col min="5648" max="5648" width="10" style="77" customWidth="1"/>
    <col min="5649" max="5890" width="9.140625" style="77"/>
    <col min="5891" max="5891" width="36.42578125" style="77" customWidth="1"/>
    <col min="5892" max="5892" width="13" style="77" customWidth="1"/>
    <col min="5893" max="5893" width="12.28515625" style="77" customWidth="1"/>
    <col min="5894" max="5894" width="11.7109375" style="77" customWidth="1"/>
    <col min="5895" max="5895" width="10.42578125" style="77" customWidth="1"/>
    <col min="5896" max="5896" width="10" style="77" customWidth="1"/>
    <col min="5897" max="5897" width="11.7109375" style="77" customWidth="1"/>
    <col min="5898" max="5898" width="10.42578125" style="77" customWidth="1"/>
    <col min="5899" max="5899" width="12.28515625" style="77" customWidth="1"/>
    <col min="5900" max="5900" width="9.140625" style="77"/>
    <col min="5901" max="5901" width="10.85546875" style="77" customWidth="1"/>
    <col min="5902" max="5902" width="9.140625" style="77"/>
    <col min="5903" max="5903" width="8.5703125" style="77" customWidth="1"/>
    <col min="5904" max="5904" width="10" style="77" customWidth="1"/>
    <col min="5905" max="6146" width="9.140625" style="77"/>
    <col min="6147" max="6147" width="36.42578125" style="77" customWidth="1"/>
    <col min="6148" max="6148" width="13" style="77" customWidth="1"/>
    <col min="6149" max="6149" width="12.28515625" style="77" customWidth="1"/>
    <col min="6150" max="6150" width="11.7109375" style="77" customWidth="1"/>
    <col min="6151" max="6151" width="10.42578125" style="77" customWidth="1"/>
    <col min="6152" max="6152" width="10" style="77" customWidth="1"/>
    <col min="6153" max="6153" width="11.7109375" style="77" customWidth="1"/>
    <col min="6154" max="6154" width="10.42578125" style="77" customWidth="1"/>
    <col min="6155" max="6155" width="12.28515625" style="77" customWidth="1"/>
    <col min="6156" max="6156" width="9.140625" style="77"/>
    <col min="6157" max="6157" width="10.85546875" style="77" customWidth="1"/>
    <col min="6158" max="6158" width="9.140625" style="77"/>
    <col min="6159" max="6159" width="8.5703125" style="77" customWidth="1"/>
    <col min="6160" max="6160" width="10" style="77" customWidth="1"/>
    <col min="6161" max="6402" width="9.140625" style="77"/>
    <col min="6403" max="6403" width="36.42578125" style="77" customWidth="1"/>
    <col min="6404" max="6404" width="13" style="77" customWidth="1"/>
    <col min="6405" max="6405" width="12.28515625" style="77" customWidth="1"/>
    <col min="6406" max="6406" width="11.7109375" style="77" customWidth="1"/>
    <col min="6407" max="6407" width="10.42578125" style="77" customWidth="1"/>
    <col min="6408" max="6408" width="10" style="77" customWidth="1"/>
    <col min="6409" max="6409" width="11.7109375" style="77" customWidth="1"/>
    <col min="6410" max="6410" width="10.42578125" style="77" customWidth="1"/>
    <col min="6411" max="6411" width="12.28515625" style="77" customWidth="1"/>
    <col min="6412" max="6412" width="9.140625" style="77"/>
    <col min="6413" max="6413" width="10.85546875" style="77" customWidth="1"/>
    <col min="6414" max="6414" width="9.140625" style="77"/>
    <col min="6415" max="6415" width="8.5703125" style="77" customWidth="1"/>
    <col min="6416" max="6416" width="10" style="77" customWidth="1"/>
    <col min="6417" max="6658" width="9.140625" style="77"/>
    <col min="6659" max="6659" width="36.42578125" style="77" customWidth="1"/>
    <col min="6660" max="6660" width="13" style="77" customWidth="1"/>
    <col min="6661" max="6661" width="12.28515625" style="77" customWidth="1"/>
    <col min="6662" max="6662" width="11.7109375" style="77" customWidth="1"/>
    <col min="6663" max="6663" width="10.42578125" style="77" customWidth="1"/>
    <col min="6664" max="6664" width="10" style="77" customWidth="1"/>
    <col min="6665" max="6665" width="11.7109375" style="77" customWidth="1"/>
    <col min="6666" max="6666" width="10.42578125" style="77" customWidth="1"/>
    <col min="6667" max="6667" width="12.28515625" style="77" customWidth="1"/>
    <col min="6668" max="6668" width="9.140625" style="77"/>
    <col min="6669" max="6669" width="10.85546875" style="77" customWidth="1"/>
    <col min="6670" max="6670" width="9.140625" style="77"/>
    <col min="6671" max="6671" width="8.5703125" style="77" customWidth="1"/>
    <col min="6672" max="6672" width="10" style="77" customWidth="1"/>
    <col min="6673" max="6914" width="9.140625" style="77"/>
    <col min="6915" max="6915" width="36.42578125" style="77" customWidth="1"/>
    <col min="6916" max="6916" width="13" style="77" customWidth="1"/>
    <col min="6917" max="6917" width="12.28515625" style="77" customWidth="1"/>
    <col min="6918" max="6918" width="11.7109375" style="77" customWidth="1"/>
    <col min="6919" max="6919" width="10.42578125" style="77" customWidth="1"/>
    <col min="6920" max="6920" width="10" style="77" customWidth="1"/>
    <col min="6921" max="6921" width="11.7109375" style="77" customWidth="1"/>
    <col min="6922" max="6922" width="10.42578125" style="77" customWidth="1"/>
    <col min="6923" max="6923" width="12.28515625" style="77" customWidth="1"/>
    <col min="6924" max="6924" width="9.140625" style="77"/>
    <col min="6925" max="6925" width="10.85546875" style="77" customWidth="1"/>
    <col min="6926" max="6926" width="9.140625" style="77"/>
    <col min="6927" max="6927" width="8.5703125" style="77" customWidth="1"/>
    <col min="6928" max="6928" width="10" style="77" customWidth="1"/>
    <col min="6929" max="7170" width="9.140625" style="77"/>
    <col min="7171" max="7171" width="36.42578125" style="77" customWidth="1"/>
    <col min="7172" max="7172" width="13" style="77" customWidth="1"/>
    <col min="7173" max="7173" width="12.28515625" style="77" customWidth="1"/>
    <col min="7174" max="7174" width="11.7109375" style="77" customWidth="1"/>
    <col min="7175" max="7175" width="10.42578125" style="77" customWidth="1"/>
    <col min="7176" max="7176" width="10" style="77" customWidth="1"/>
    <col min="7177" max="7177" width="11.7109375" style="77" customWidth="1"/>
    <col min="7178" max="7178" width="10.42578125" style="77" customWidth="1"/>
    <col min="7179" max="7179" width="12.28515625" style="77" customWidth="1"/>
    <col min="7180" max="7180" width="9.140625" style="77"/>
    <col min="7181" max="7181" width="10.85546875" style="77" customWidth="1"/>
    <col min="7182" max="7182" width="9.140625" style="77"/>
    <col min="7183" max="7183" width="8.5703125" style="77" customWidth="1"/>
    <col min="7184" max="7184" width="10" style="77" customWidth="1"/>
    <col min="7185" max="7426" width="9.140625" style="77"/>
    <col min="7427" max="7427" width="36.42578125" style="77" customWidth="1"/>
    <col min="7428" max="7428" width="13" style="77" customWidth="1"/>
    <col min="7429" max="7429" width="12.28515625" style="77" customWidth="1"/>
    <col min="7430" max="7430" width="11.7109375" style="77" customWidth="1"/>
    <col min="7431" max="7431" width="10.42578125" style="77" customWidth="1"/>
    <col min="7432" max="7432" width="10" style="77" customWidth="1"/>
    <col min="7433" max="7433" width="11.7109375" style="77" customWidth="1"/>
    <col min="7434" max="7434" width="10.42578125" style="77" customWidth="1"/>
    <col min="7435" max="7435" width="12.28515625" style="77" customWidth="1"/>
    <col min="7436" max="7436" width="9.140625" style="77"/>
    <col min="7437" max="7437" width="10.85546875" style="77" customWidth="1"/>
    <col min="7438" max="7438" width="9.140625" style="77"/>
    <col min="7439" max="7439" width="8.5703125" style="77" customWidth="1"/>
    <col min="7440" max="7440" width="10" style="77" customWidth="1"/>
    <col min="7441" max="7682" width="9.140625" style="77"/>
    <col min="7683" max="7683" width="36.42578125" style="77" customWidth="1"/>
    <col min="7684" max="7684" width="13" style="77" customWidth="1"/>
    <col min="7685" max="7685" width="12.28515625" style="77" customWidth="1"/>
    <col min="7686" max="7686" width="11.7109375" style="77" customWidth="1"/>
    <col min="7687" max="7687" width="10.42578125" style="77" customWidth="1"/>
    <col min="7688" max="7688" width="10" style="77" customWidth="1"/>
    <col min="7689" max="7689" width="11.7109375" style="77" customWidth="1"/>
    <col min="7690" max="7690" width="10.42578125" style="77" customWidth="1"/>
    <col min="7691" max="7691" width="12.28515625" style="77" customWidth="1"/>
    <col min="7692" max="7692" width="9.140625" style="77"/>
    <col min="7693" max="7693" width="10.85546875" style="77" customWidth="1"/>
    <col min="7694" max="7694" width="9.140625" style="77"/>
    <col min="7695" max="7695" width="8.5703125" style="77" customWidth="1"/>
    <col min="7696" max="7696" width="10" style="77" customWidth="1"/>
    <col min="7697" max="7938" width="9.140625" style="77"/>
    <col min="7939" max="7939" width="36.42578125" style="77" customWidth="1"/>
    <col min="7940" max="7940" width="13" style="77" customWidth="1"/>
    <col min="7941" max="7941" width="12.28515625" style="77" customWidth="1"/>
    <col min="7942" max="7942" width="11.7109375" style="77" customWidth="1"/>
    <col min="7943" max="7943" width="10.42578125" style="77" customWidth="1"/>
    <col min="7944" max="7944" width="10" style="77" customWidth="1"/>
    <col min="7945" max="7945" width="11.7109375" style="77" customWidth="1"/>
    <col min="7946" max="7946" width="10.42578125" style="77" customWidth="1"/>
    <col min="7947" max="7947" width="12.28515625" style="77" customWidth="1"/>
    <col min="7948" max="7948" width="9.140625" style="77"/>
    <col min="7949" max="7949" width="10.85546875" style="77" customWidth="1"/>
    <col min="7950" max="7950" width="9.140625" style="77"/>
    <col min="7951" max="7951" width="8.5703125" style="77" customWidth="1"/>
    <col min="7952" max="7952" width="10" style="77" customWidth="1"/>
    <col min="7953" max="8194" width="9.140625" style="77"/>
    <col min="8195" max="8195" width="36.42578125" style="77" customWidth="1"/>
    <col min="8196" max="8196" width="13" style="77" customWidth="1"/>
    <col min="8197" max="8197" width="12.28515625" style="77" customWidth="1"/>
    <col min="8198" max="8198" width="11.7109375" style="77" customWidth="1"/>
    <col min="8199" max="8199" width="10.42578125" style="77" customWidth="1"/>
    <col min="8200" max="8200" width="10" style="77" customWidth="1"/>
    <col min="8201" max="8201" width="11.7109375" style="77" customWidth="1"/>
    <col min="8202" max="8202" width="10.42578125" style="77" customWidth="1"/>
    <col min="8203" max="8203" width="12.28515625" style="77" customWidth="1"/>
    <col min="8204" max="8204" width="9.140625" style="77"/>
    <col min="8205" max="8205" width="10.85546875" style="77" customWidth="1"/>
    <col min="8206" max="8206" width="9.140625" style="77"/>
    <col min="8207" max="8207" width="8.5703125" style="77" customWidth="1"/>
    <col min="8208" max="8208" width="10" style="77" customWidth="1"/>
    <col min="8209" max="8450" width="9.140625" style="77"/>
    <col min="8451" max="8451" width="36.42578125" style="77" customWidth="1"/>
    <col min="8452" max="8452" width="13" style="77" customWidth="1"/>
    <col min="8453" max="8453" width="12.28515625" style="77" customWidth="1"/>
    <col min="8454" max="8454" width="11.7109375" style="77" customWidth="1"/>
    <col min="8455" max="8455" width="10.42578125" style="77" customWidth="1"/>
    <col min="8456" max="8456" width="10" style="77" customWidth="1"/>
    <col min="8457" max="8457" width="11.7109375" style="77" customWidth="1"/>
    <col min="8458" max="8458" width="10.42578125" style="77" customWidth="1"/>
    <col min="8459" max="8459" width="12.28515625" style="77" customWidth="1"/>
    <col min="8460" max="8460" width="9.140625" style="77"/>
    <col min="8461" max="8461" width="10.85546875" style="77" customWidth="1"/>
    <col min="8462" max="8462" width="9.140625" style="77"/>
    <col min="8463" max="8463" width="8.5703125" style="77" customWidth="1"/>
    <col min="8464" max="8464" width="10" style="77" customWidth="1"/>
    <col min="8465" max="8706" width="9.140625" style="77"/>
    <col min="8707" max="8707" width="36.42578125" style="77" customWidth="1"/>
    <col min="8708" max="8708" width="13" style="77" customWidth="1"/>
    <col min="8709" max="8709" width="12.28515625" style="77" customWidth="1"/>
    <col min="8710" max="8710" width="11.7109375" style="77" customWidth="1"/>
    <col min="8711" max="8711" width="10.42578125" style="77" customWidth="1"/>
    <col min="8712" max="8712" width="10" style="77" customWidth="1"/>
    <col min="8713" max="8713" width="11.7109375" style="77" customWidth="1"/>
    <col min="8714" max="8714" width="10.42578125" style="77" customWidth="1"/>
    <col min="8715" max="8715" width="12.28515625" style="77" customWidth="1"/>
    <col min="8716" max="8716" width="9.140625" style="77"/>
    <col min="8717" max="8717" width="10.85546875" style="77" customWidth="1"/>
    <col min="8718" max="8718" width="9.140625" style="77"/>
    <col min="8719" max="8719" width="8.5703125" style="77" customWidth="1"/>
    <col min="8720" max="8720" width="10" style="77" customWidth="1"/>
    <col min="8721" max="8962" width="9.140625" style="77"/>
    <col min="8963" max="8963" width="36.42578125" style="77" customWidth="1"/>
    <col min="8964" max="8964" width="13" style="77" customWidth="1"/>
    <col min="8965" max="8965" width="12.28515625" style="77" customWidth="1"/>
    <col min="8966" max="8966" width="11.7109375" style="77" customWidth="1"/>
    <col min="8967" max="8967" width="10.42578125" style="77" customWidth="1"/>
    <col min="8968" max="8968" width="10" style="77" customWidth="1"/>
    <col min="8969" max="8969" width="11.7109375" style="77" customWidth="1"/>
    <col min="8970" max="8970" width="10.42578125" style="77" customWidth="1"/>
    <col min="8971" max="8971" width="12.28515625" style="77" customWidth="1"/>
    <col min="8972" max="8972" width="9.140625" style="77"/>
    <col min="8973" max="8973" width="10.85546875" style="77" customWidth="1"/>
    <col min="8974" max="8974" width="9.140625" style="77"/>
    <col min="8975" max="8975" width="8.5703125" style="77" customWidth="1"/>
    <col min="8976" max="8976" width="10" style="77" customWidth="1"/>
    <col min="8977" max="9218" width="9.140625" style="77"/>
    <col min="9219" max="9219" width="36.42578125" style="77" customWidth="1"/>
    <col min="9220" max="9220" width="13" style="77" customWidth="1"/>
    <col min="9221" max="9221" width="12.28515625" style="77" customWidth="1"/>
    <col min="9222" max="9222" width="11.7109375" style="77" customWidth="1"/>
    <col min="9223" max="9223" width="10.42578125" style="77" customWidth="1"/>
    <col min="9224" max="9224" width="10" style="77" customWidth="1"/>
    <col min="9225" max="9225" width="11.7109375" style="77" customWidth="1"/>
    <col min="9226" max="9226" width="10.42578125" style="77" customWidth="1"/>
    <col min="9227" max="9227" width="12.28515625" style="77" customWidth="1"/>
    <col min="9228" max="9228" width="9.140625" style="77"/>
    <col min="9229" max="9229" width="10.85546875" style="77" customWidth="1"/>
    <col min="9230" max="9230" width="9.140625" style="77"/>
    <col min="9231" max="9231" width="8.5703125" style="77" customWidth="1"/>
    <col min="9232" max="9232" width="10" style="77" customWidth="1"/>
    <col min="9233" max="9474" width="9.140625" style="77"/>
    <col min="9475" max="9475" width="36.42578125" style="77" customWidth="1"/>
    <col min="9476" max="9476" width="13" style="77" customWidth="1"/>
    <col min="9477" max="9477" width="12.28515625" style="77" customWidth="1"/>
    <col min="9478" max="9478" width="11.7109375" style="77" customWidth="1"/>
    <col min="9479" max="9479" width="10.42578125" style="77" customWidth="1"/>
    <col min="9480" max="9480" width="10" style="77" customWidth="1"/>
    <col min="9481" max="9481" width="11.7109375" style="77" customWidth="1"/>
    <col min="9482" max="9482" width="10.42578125" style="77" customWidth="1"/>
    <col min="9483" max="9483" width="12.28515625" style="77" customWidth="1"/>
    <col min="9484" max="9484" width="9.140625" style="77"/>
    <col min="9485" max="9485" width="10.85546875" style="77" customWidth="1"/>
    <col min="9486" max="9486" width="9.140625" style="77"/>
    <col min="9487" max="9487" width="8.5703125" style="77" customWidth="1"/>
    <col min="9488" max="9488" width="10" style="77" customWidth="1"/>
    <col min="9489" max="9730" width="9.140625" style="77"/>
    <col min="9731" max="9731" width="36.42578125" style="77" customWidth="1"/>
    <col min="9732" max="9732" width="13" style="77" customWidth="1"/>
    <col min="9733" max="9733" width="12.28515625" style="77" customWidth="1"/>
    <col min="9734" max="9734" width="11.7109375" style="77" customWidth="1"/>
    <col min="9735" max="9735" width="10.42578125" style="77" customWidth="1"/>
    <col min="9736" max="9736" width="10" style="77" customWidth="1"/>
    <col min="9737" max="9737" width="11.7109375" style="77" customWidth="1"/>
    <col min="9738" max="9738" width="10.42578125" style="77" customWidth="1"/>
    <col min="9739" max="9739" width="12.28515625" style="77" customWidth="1"/>
    <col min="9740" max="9740" width="9.140625" style="77"/>
    <col min="9741" max="9741" width="10.85546875" style="77" customWidth="1"/>
    <col min="9742" max="9742" width="9.140625" style="77"/>
    <col min="9743" max="9743" width="8.5703125" style="77" customWidth="1"/>
    <col min="9744" max="9744" width="10" style="77" customWidth="1"/>
    <col min="9745" max="9986" width="9.140625" style="77"/>
    <col min="9987" max="9987" width="36.42578125" style="77" customWidth="1"/>
    <col min="9988" max="9988" width="13" style="77" customWidth="1"/>
    <col min="9989" max="9989" width="12.28515625" style="77" customWidth="1"/>
    <col min="9990" max="9990" width="11.7109375" style="77" customWidth="1"/>
    <col min="9991" max="9991" width="10.42578125" style="77" customWidth="1"/>
    <col min="9992" max="9992" width="10" style="77" customWidth="1"/>
    <col min="9993" max="9993" width="11.7109375" style="77" customWidth="1"/>
    <col min="9994" max="9994" width="10.42578125" style="77" customWidth="1"/>
    <col min="9995" max="9995" width="12.28515625" style="77" customWidth="1"/>
    <col min="9996" max="9996" width="9.140625" style="77"/>
    <col min="9997" max="9997" width="10.85546875" style="77" customWidth="1"/>
    <col min="9998" max="9998" width="9.140625" style="77"/>
    <col min="9999" max="9999" width="8.5703125" style="77" customWidth="1"/>
    <col min="10000" max="10000" width="10" style="77" customWidth="1"/>
    <col min="10001" max="10242" width="9.140625" style="77"/>
    <col min="10243" max="10243" width="36.42578125" style="77" customWidth="1"/>
    <col min="10244" max="10244" width="13" style="77" customWidth="1"/>
    <col min="10245" max="10245" width="12.28515625" style="77" customWidth="1"/>
    <col min="10246" max="10246" width="11.7109375" style="77" customWidth="1"/>
    <col min="10247" max="10247" width="10.42578125" style="77" customWidth="1"/>
    <col min="10248" max="10248" width="10" style="77" customWidth="1"/>
    <col min="10249" max="10249" width="11.7109375" style="77" customWidth="1"/>
    <col min="10250" max="10250" width="10.42578125" style="77" customWidth="1"/>
    <col min="10251" max="10251" width="12.28515625" style="77" customWidth="1"/>
    <col min="10252" max="10252" width="9.140625" style="77"/>
    <col min="10253" max="10253" width="10.85546875" style="77" customWidth="1"/>
    <col min="10254" max="10254" width="9.140625" style="77"/>
    <col min="10255" max="10255" width="8.5703125" style="77" customWidth="1"/>
    <col min="10256" max="10256" width="10" style="77" customWidth="1"/>
    <col min="10257" max="10498" width="9.140625" style="77"/>
    <col min="10499" max="10499" width="36.42578125" style="77" customWidth="1"/>
    <col min="10500" max="10500" width="13" style="77" customWidth="1"/>
    <col min="10501" max="10501" width="12.28515625" style="77" customWidth="1"/>
    <col min="10502" max="10502" width="11.7109375" style="77" customWidth="1"/>
    <col min="10503" max="10503" width="10.42578125" style="77" customWidth="1"/>
    <col min="10504" max="10504" width="10" style="77" customWidth="1"/>
    <col min="10505" max="10505" width="11.7109375" style="77" customWidth="1"/>
    <col min="10506" max="10506" width="10.42578125" style="77" customWidth="1"/>
    <col min="10507" max="10507" width="12.28515625" style="77" customWidth="1"/>
    <col min="10508" max="10508" width="9.140625" style="77"/>
    <col min="10509" max="10509" width="10.85546875" style="77" customWidth="1"/>
    <col min="10510" max="10510" width="9.140625" style="77"/>
    <col min="10511" max="10511" width="8.5703125" style="77" customWidth="1"/>
    <col min="10512" max="10512" width="10" style="77" customWidth="1"/>
    <col min="10513" max="10754" width="9.140625" style="77"/>
    <col min="10755" max="10755" width="36.42578125" style="77" customWidth="1"/>
    <col min="10756" max="10756" width="13" style="77" customWidth="1"/>
    <col min="10757" max="10757" width="12.28515625" style="77" customWidth="1"/>
    <col min="10758" max="10758" width="11.7109375" style="77" customWidth="1"/>
    <col min="10759" max="10759" width="10.42578125" style="77" customWidth="1"/>
    <col min="10760" max="10760" width="10" style="77" customWidth="1"/>
    <col min="10761" max="10761" width="11.7109375" style="77" customWidth="1"/>
    <col min="10762" max="10762" width="10.42578125" style="77" customWidth="1"/>
    <col min="10763" max="10763" width="12.28515625" style="77" customWidth="1"/>
    <col min="10764" max="10764" width="9.140625" style="77"/>
    <col min="10765" max="10765" width="10.85546875" style="77" customWidth="1"/>
    <col min="10766" max="10766" width="9.140625" style="77"/>
    <col min="10767" max="10767" width="8.5703125" style="77" customWidth="1"/>
    <col min="10768" max="10768" width="10" style="77" customWidth="1"/>
    <col min="10769" max="11010" width="9.140625" style="77"/>
    <col min="11011" max="11011" width="36.42578125" style="77" customWidth="1"/>
    <col min="11012" max="11012" width="13" style="77" customWidth="1"/>
    <col min="11013" max="11013" width="12.28515625" style="77" customWidth="1"/>
    <col min="11014" max="11014" width="11.7109375" style="77" customWidth="1"/>
    <col min="11015" max="11015" width="10.42578125" style="77" customWidth="1"/>
    <col min="11016" max="11016" width="10" style="77" customWidth="1"/>
    <col min="11017" max="11017" width="11.7109375" style="77" customWidth="1"/>
    <col min="11018" max="11018" width="10.42578125" style="77" customWidth="1"/>
    <col min="11019" max="11019" width="12.28515625" style="77" customWidth="1"/>
    <col min="11020" max="11020" width="9.140625" style="77"/>
    <col min="11021" max="11021" width="10.85546875" style="77" customWidth="1"/>
    <col min="11022" max="11022" width="9.140625" style="77"/>
    <col min="11023" max="11023" width="8.5703125" style="77" customWidth="1"/>
    <col min="11024" max="11024" width="10" style="77" customWidth="1"/>
    <col min="11025" max="11266" width="9.140625" style="77"/>
    <col min="11267" max="11267" width="36.42578125" style="77" customWidth="1"/>
    <col min="11268" max="11268" width="13" style="77" customWidth="1"/>
    <col min="11269" max="11269" width="12.28515625" style="77" customWidth="1"/>
    <col min="11270" max="11270" width="11.7109375" style="77" customWidth="1"/>
    <col min="11271" max="11271" width="10.42578125" style="77" customWidth="1"/>
    <col min="11272" max="11272" width="10" style="77" customWidth="1"/>
    <col min="11273" max="11273" width="11.7109375" style="77" customWidth="1"/>
    <col min="11274" max="11274" width="10.42578125" style="77" customWidth="1"/>
    <col min="11275" max="11275" width="12.28515625" style="77" customWidth="1"/>
    <col min="11276" max="11276" width="9.140625" style="77"/>
    <col min="11277" max="11277" width="10.85546875" style="77" customWidth="1"/>
    <col min="11278" max="11278" width="9.140625" style="77"/>
    <col min="11279" max="11279" width="8.5703125" style="77" customWidth="1"/>
    <col min="11280" max="11280" width="10" style="77" customWidth="1"/>
    <col min="11281" max="11522" width="9.140625" style="77"/>
    <col min="11523" max="11523" width="36.42578125" style="77" customWidth="1"/>
    <col min="11524" max="11524" width="13" style="77" customWidth="1"/>
    <col min="11525" max="11525" width="12.28515625" style="77" customWidth="1"/>
    <col min="11526" max="11526" width="11.7109375" style="77" customWidth="1"/>
    <col min="11527" max="11527" width="10.42578125" style="77" customWidth="1"/>
    <col min="11528" max="11528" width="10" style="77" customWidth="1"/>
    <col min="11529" max="11529" width="11.7109375" style="77" customWidth="1"/>
    <col min="11530" max="11530" width="10.42578125" style="77" customWidth="1"/>
    <col min="11531" max="11531" width="12.28515625" style="77" customWidth="1"/>
    <col min="11532" max="11532" width="9.140625" style="77"/>
    <col min="11533" max="11533" width="10.85546875" style="77" customWidth="1"/>
    <col min="11534" max="11534" width="9.140625" style="77"/>
    <col min="11535" max="11535" width="8.5703125" style="77" customWidth="1"/>
    <col min="11536" max="11536" width="10" style="77" customWidth="1"/>
    <col min="11537" max="11778" width="9.140625" style="77"/>
    <col min="11779" max="11779" width="36.42578125" style="77" customWidth="1"/>
    <col min="11780" max="11780" width="13" style="77" customWidth="1"/>
    <col min="11781" max="11781" width="12.28515625" style="77" customWidth="1"/>
    <col min="11782" max="11782" width="11.7109375" style="77" customWidth="1"/>
    <col min="11783" max="11783" width="10.42578125" style="77" customWidth="1"/>
    <col min="11784" max="11784" width="10" style="77" customWidth="1"/>
    <col min="11785" max="11785" width="11.7109375" style="77" customWidth="1"/>
    <col min="11786" max="11786" width="10.42578125" style="77" customWidth="1"/>
    <col min="11787" max="11787" width="12.28515625" style="77" customWidth="1"/>
    <col min="11788" max="11788" width="9.140625" style="77"/>
    <col min="11789" max="11789" width="10.85546875" style="77" customWidth="1"/>
    <col min="11790" max="11790" width="9.140625" style="77"/>
    <col min="11791" max="11791" width="8.5703125" style="77" customWidth="1"/>
    <col min="11792" max="11792" width="10" style="77" customWidth="1"/>
    <col min="11793" max="12034" width="9.140625" style="77"/>
    <col min="12035" max="12035" width="36.42578125" style="77" customWidth="1"/>
    <col min="12036" max="12036" width="13" style="77" customWidth="1"/>
    <col min="12037" max="12037" width="12.28515625" style="77" customWidth="1"/>
    <col min="12038" max="12038" width="11.7109375" style="77" customWidth="1"/>
    <col min="12039" max="12039" width="10.42578125" style="77" customWidth="1"/>
    <col min="12040" max="12040" width="10" style="77" customWidth="1"/>
    <col min="12041" max="12041" width="11.7109375" style="77" customWidth="1"/>
    <col min="12042" max="12042" width="10.42578125" style="77" customWidth="1"/>
    <col min="12043" max="12043" width="12.28515625" style="77" customWidth="1"/>
    <col min="12044" max="12044" width="9.140625" style="77"/>
    <col min="12045" max="12045" width="10.85546875" style="77" customWidth="1"/>
    <col min="12046" max="12046" width="9.140625" style="77"/>
    <col min="12047" max="12047" width="8.5703125" style="77" customWidth="1"/>
    <col min="12048" max="12048" width="10" style="77" customWidth="1"/>
    <col min="12049" max="12290" width="9.140625" style="77"/>
    <col min="12291" max="12291" width="36.42578125" style="77" customWidth="1"/>
    <col min="12292" max="12292" width="13" style="77" customWidth="1"/>
    <col min="12293" max="12293" width="12.28515625" style="77" customWidth="1"/>
    <col min="12294" max="12294" width="11.7109375" style="77" customWidth="1"/>
    <col min="12295" max="12295" width="10.42578125" style="77" customWidth="1"/>
    <col min="12296" max="12296" width="10" style="77" customWidth="1"/>
    <col min="12297" max="12297" width="11.7109375" style="77" customWidth="1"/>
    <col min="12298" max="12298" width="10.42578125" style="77" customWidth="1"/>
    <col min="12299" max="12299" width="12.28515625" style="77" customWidth="1"/>
    <col min="12300" max="12300" width="9.140625" style="77"/>
    <col min="12301" max="12301" width="10.85546875" style="77" customWidth="1"/>
    <col min="12302" max="12302" width="9.140625" style="77"/>
    <col min="12303" max="12303" width="8.5703125" style="77" customWidth="1"/>
    <col min="12304" max="12304" width="10" style="77" customWidth="1"/>
    <col min="12305" max="12546" width="9.140625" style="77"/>
    <col min="12547" max="12547" width="36.42578125" style="77" customWidth="1"/>
    <col min="12548" max="12548" width="13" style="77" customWidth="1"/>
    <col min="12549" max="12549" width="12.28515625" style="77" customWidth="1"/>
    <col min="12550" max="12550" width="11.7109375" style="77" customWidth="1"/>
    <col min="12551" max="12551" width="10.42578125" style="77" customWidth="1"/>
    <col min="12552" max="12552" width="10" style="77" customWidth="1"/>
    <col min="12553" max="12553" width="11.7109375" style="77" customWidth="1"/>
    <col min="12554" max="12554" width="10.42578125" style="77" customWidth="1"/>
    <col min="12555" max="12555" width="12.28515625" style="77" customWidth="1"/>
    <col min="12556" max="12556" width="9.140625" style="77"/>
    <col min="12557" max="12557" width="10.85546875" style="77" customWidth="1"/>
    <col min="12558" max="12558" width="9.140625" style="77"/>
    <col min="12559" max="12559" width="8.5703125" style="77" customWidth="1"/>
    <col min="12560" max="12560" width="10" style="77" customWidth="1"/>
    <col min="12561" max="12802" width="9.140625" style="77"/>
    <col min="12803" max="12803" width="36.42578125" style="77" customWidth="1"/>
    <col min="12804" max="12804" width="13" style="77" customWidth="1"/>
    <col min="12805" max="12805" width="12.28515625" style="77" customWidth="1"/>
    <col min="12806" max="12806" width="11.7109375" style="77" customWidth="1"/>
    <col min="12807" max="12807" width="10.42578125" style="77" customWidth="1"/>
    <col min="12808" max="12808" width="10" style="77" customWidth="1"/>
    <col min="12809" max="12809" width="11.7109375" style="77" customWidth="1"/>
    <col min="12810" max="12810" width="10.42578125" style="77" customWidth="1"/>
    <col min="12811" max="12811" width="12.28515625" style="77" customWidth="1"/>
    <col min="12812" max="12812" width="9.140625" style="77"/>
    <col min="12813" max="12813" width="10.85546875" style="77" customWidth="1"/>
    <col min="12814" max="12814" width="9.140625" style="77"/>
    <col min="12815" max="12815" width="8.5703125" style="77" customWidth="1"/>
    <col min="12816" max="12816" width="10" style="77" customWidth="1"/>
    <col min="12817" max="13058" width="9.140625" style="77"/>
    <col min="13059" max="13059" width="36.42578125" style="77" customWidth="1"/>
    <col min="13060" max="13060" width="13" style="77" customWidth="1"/>
    <col min="13061" max="13061" width="12.28515625" style="77" customWidth="1"/>
    <col min="13062" max="13062" width="11.7109375" style="77" customWidth="1"/>
    <col min="13063" max="13063" width="10.42578125" style="77" customWidth="1"/>
    <col min="13064" max="13064" width="10" style="77" customWidth="1"/>
    <col min="13065" max="13065" width="11.7109375" style="77" customWidth="1"/>
    <col min="13066" max="13066" width="10.42578125" style="77" customWidth="1"/>
    <col min="13067" max="13067" width="12.28515625" style="77" customWidth="1"/>
    <col min="13068" max="13068" width="9.140625" style="77"/>
    <col min="13069" max="13069" width="10.85546875" style="77" customWidth="1"/>
    <col min="13070" max="13070" width="9.140625" style="77"/>
    <col min="13071" max="13071" width="8.5703125" style="77" customWidth="1"/>
    <col min="13072" max="13072" width="10" style="77" customWidth="1"/>
    <col min="13073" max="13314" width="9.140625" style="77"/>
    <col min="13315" max="13315" width="36.42578125" style="77" customWidth="1"/>
    <col min="13316" max="13316" width="13" style="77" customWidth="1"/>
    <col min="13317" max="13317" width="12.28515625" style="77" customWidth="1"/>
    <col min="13318" max="13318" width="11.7109375" style="77" customWidth="1"/>
    <col min="13319" max="13319" width="10.42578125" style="77" customWidth="1"/>
    <col min="13320" max="13320" width="10" style="77" customWidth="1"/>
    <col min="13321" max="13321" width="11.7109375" style="77" customWidth="1"/>
    <col min="13322" max="13322" width="10.42578125" style="77" customWidth="1"/>
    <col min="13323" max="13323" width="12.28515625" style="77" customWidth="1"/>
    <col min="13324" max="13324" width="9.140625" style="77"/>
    <col min="13325" max="13325" width="10.85546875" style="77" customWidth="1"/>
    <col min="13326" max="13326" width="9.140625" style="77"/>
    <col min="13327" max="13327" width="8.5703125" style="77" customWidth="1"/>
    <col min="13328" max="13328" width="10" style="77" customWidth="1"/>
    <col min="13329" max="13570" width="9.140625" style="77"/>
    <col min="13571" max="13571" width="36.42578125" style="77" customWidth="1"/>
    <col min="13572" max="13572" width="13" style="77" customWidth="1"/>
    <col min="13573" max="13573" width="12.28515625" style="77" customWidth="1"/>
    <col min="13574" max="13574" width="11.7109375" style="77" customWidth="1"/>
    <col min="13575" max="13575" width="10.42578125" style="77" customWidth="1"/>
    <col min="13576" max="13576" width="10" style="77" customWidth="1"/>
    <col min="13577" max="13577" width="11.7109375" style="77" customWidth="1"/>
    <col min="13578" max="13578" width="10.42578125" style="77" customWidth="1"/>
    <col min="13579" max="13579" width="12.28515625" style="77" customWidth="1"/>
    <col min="13580" max="13580" width="9.140625" style="77"/>
    <col min="13581" max="13581" width="10.85546875" style="77" customWidth="1"/>
    <col min="13582" max="13582" width="9.140625" style="77"/>
    <col min="13583" max="13583" width="8.5703125" style="77" customWidth="1"/>
    <col min="13584" max="13584" width="10" style="77" customWidth="1"/>
    <col min="13585" max="13826" width="9.140625" style="77"/>
    <col min="13827" max="13827" width="36.42578125" style="77" customWidth="1"/>
    <col min="13828" max="13828" width="13" style="77" customWidth="1"/>
    <col min="13829" max="13829" width="12.28515625" style="77" customWidth="1"/>
    <col min="13830" max="13830" width="11.7109375" style="77" customWidth="1"/>
    <col min="13831" max="13831" width="10.42578125" style="77" customWidth="1"/>
    <col min="13832" max="13832" width="10" style="77" customWidth="1"/>
    <col min="13833" max="13833" width="11.7109375" style="77" customWidth="1"/>
    <col min="13834" max="13834" width="10.42578125" style="77" customWidth="1"/>
    <col min="13835" max="13835" width="12.28515625" style="77" customWidth="1"/>
    <col min="13836" max="13836" width="9.140625" style="77"/>
    <col min="13837" max="13837" width="10.85546875" style="77" customWidth="1"/>
    <col min="13838" max="13838" width="9.140625" style="77"/>
    <col min="13839" max="13839" width="8.5703125" style="77" customWidth="1"/>
    <col min="13840" max="13840" width="10" style="77" customWidth="1"/>
    <col min="13841" max="14082" width="9.140625" style="77"/>
    <col min="14083" max="14083" width="36.42578125" style="77" customWidth="1"/>
    <col min="14084" max="14084" width="13" style="77" customWidth="1"/>
    <col min="14085" max="14085" width="12.28515625" style="77" customWidth="1"/>
    <col min="14086" max="14086" width="11.7109375" style="77" customWidth="1"/>
    <col min="14087" max="14087" width="10.42578125" style="77" customWidth="1"/>
    <col min="14088" max="14088" width="10" style="77" customWidth="1"/>
    <col min="14089" max="14089" width="11.7109375" style="77" customWidth="1"/>
    <col min="14090" max="14090" width="10.42578125" style="77" customWidth="1"/>
    <col min="14091" max="14091" width="12.28515625" style="77" customWidth="1"/>
    <col min="14092" max="14092" width="9.140625" style="77"/>
    <col min="14093" max="14093" width="10.85546875" style="77" customWidth="1"/>
    <col min="14094" max="14094" width="9.140625" style="77"/>
    <col min="14095" max="14095" width="8.5703125" style="77" customWidth="1"/>
    <col min="14096" max="14096" width="10" style="77" customWidth="1"/>
    <col min="14097" max="14338" width="9.140625" style="77"/>
    <col min="14339" max="14339" width="36.42578125" style="77" customWidth="1"/>
    <col min="14340" max="14340" width="13" style="77" customWidth="1"/>
    <col min="14341" max="14341" width="12.28515625" style="77" customWidth="1"/>
    <col min="14342" max="14342" width="11.7109375" style="77" customWidth="1"/>
    <col min="14343" max="14343" width="10.42578125" style="77" customWidth="1"/>
    <col min="14344" max="14344" width="10" style="77" customWidth="1"/>
    <col min="14345" max="14345" width="11.7109375" style="77" customWidth="1"/>
    <col min="14346" max="14346" width="10.42578125" style="77" customWidth="1"/>
    <col min="14347" max="14347" width="12.28515625" style="77" customWidth="1"/>
    <col min="14348" max="14348" width="9.140625" style="77"/>
    <col min="14349" max="14349" width="10.85546875" style="77" customWidth="1"/>
    <col min="14350" max="14350" width="9.140625" style="77"/>
    <col min="14351" max="14351" width="8.5703125" style="77" customWidth="1"/>
    <col min="14352" max="14352" width="10" style="77" customWidth="1"/>
    <col min="14353" max="14594" width="9.140625" style="77"/>
    <col min="14595" max="14595" width="36.42578125" style="77" customWidth="1"/>
    <col min="14596" max="14596" width="13" style="77" customWidth="1"/>
    <col min="14597" max="14597" width="12.28515625" style="77" customWidth="1"/>
    <col min="14598" max="14598" width="11.7109375" style="77" customWidth="1"/>
    <col min="14599" max="14599" width="10.42578125" style="77" customWidth="1"/>
    <col min="14600" max="14600" width="10" style="77" customWidth="1"/>
    <col min="14601" max="14601" width="11.7109375" style="77" customWidth="1"/>
    <col min="14602" max="14602" width="10.42578125" style="77" customWidth="1"/>
    <col min="14603" max="14603" width="12.28515625" style="77" customWidth="1"/>
    <col min="14604" max="14604" width="9.140625" style="77"/>
    <col min="14605" max="14605" width="10.85546875" style="77" customWidth="1"/>
    <col min="14606" max="14606" width="9.140625" style="77"/>
    <col min="14607" max="14607" width="8.5703125" style="77" customWidth="1"/>
    <col min="14608" max="14608" width="10" style="77" customWidth="1"/>
    <col min="14609" max="14850" width="9.140625" style="77"/>
    <col min="14851" max="14851" width="36.42578125" style="77" customWidth="1"/>
    <col min="14852" max="14852" width="13" style="77" customWidth="1"/>
    <col min="14853" max="14853" width="12.28515625" style="77" customWidth="1"/>
    <col min="14854" max="14854" width="11.7109375" style="77" customWidth="1"/>
    <col min="14855" max="14855" width="10.42578125" style="77" customWidth="1"/>
    <col min="14856" max="14856" width="10" style="77" customWidth="1"/>
    <col min="14857" max="14857" width="11.7109375" style="77" customWidth="1"/>
    <col min="14858" max="14858" width="10.42578125" style="77" customWidth="1"/>
    <col min="14859" max="14859" width="12.28515625" style="77" customWidth="1"/>
    <col min="14860" max="14860" width="9.140625" style="77"/>
    <col min="14861" max="14861" width="10.85546875" style="77" customWidth="1"/>
    <col min="14862" max="14862" width="9.140625" style="77"/>
    <col min="14863" max="14863" width="8.5703125" style="77" customWidth="1"/>
    <col min="14864" max="14864" width="10" style="77" customWidth="1"/>
    <col min="14865" max="15106" width="9.140625" style="77"/>
    <col min="15107" max="15107" width="36.42578125" style="77" customWidth="1"/>
    <col min="15108" max="15108" width="13" style="77" customWidth="1"/>
    <col min="15109" max="15109" width="12.28515625" style="77" customWidth="1"/>
    <col min="15110" max="15110" width="11.7109375" style="77" customWidth="1"/>
    <col min="15111" max="15111" width="10.42578125" style="77" customWidth="1"/>
    <col min="15112" max="15112" width="10" style="77" customWidth="1"/>
    <col min="15113" max="15113" width="11.7109375" style="77" customWidth="1"/>
    <col min="15114" max="15114" width="10.42578125" style="77" customWidth="1"/>
    <col min="15115" max="15115" width="12.28515625" style="77" customWidth="1"/>
    <col min="15116" max="15116" width="9.140625" style="77"/>
    <col min="15117" max="15117" width="10.85546875" style="77" customWidth="1"/>
    <col min="15118" max="15118" width="9.140625" style="77"/>
    <col min="15119" max="15119" width="8.5703125" style="77" customWidth="1"/>
    <col min="15120" max="15120" width="10" style="77" customWidth="1"/>
    <col min="15121" max="15362" width="9.140625" style="77"/>
    <col min="15363" max="15363" width="36.42578125" style="77" customWidth="1"/>
    <col min="15364" max="15364" width="13" style="77" customWidth="1"/>
    <col min="15365" max="15365" width="12.28515625" style="77" customWidth="1"/>
    <col min="15366" max="15366" width="11.7109375" style="77" customWidth="1"/>
    <col min="15367" max="15367" width="10.42578125" style="77" customWidth="1"/>
    <col min="15368" max="15368" width="10" style="77" customWidth="1"/>
    <col min="15369" max="15369" width="11.7109375" style="77" customWidth="1"/>
    <col min="15370" max="15370" width="10.42578125" style="77" customWidth="1"/>
    <col min="15371" max="15371" width="12.28515625" style="77" customWidth="1"/>
    <col min="15372" max="15372" width="9.140625" style="77"/>
    <col min="15373" max="15373" width="10.85546875" style="77" customWidth="1"/>
    <col min="15374" max="15374" width="9.140625" style="77"/>
    <col min="15375" max="15375" width="8.5703125" style="77" customWidth="1"/>
    <col min="15376" max="15376" width="10" style="77" customWidth="1"/>
    <col min="15377" max="15618" width="9.140625" style="77"/>
    <col min="15619" max="15619" width="36.42578125" style="77" customWidth="1"/>
    <col min="15620" max="15620" width="13" style="77" customWidth="1"/>
    <col min="15621" max="15621" width="12.28515625" style="77" customWidth="1"/>
    <col min="15622" max="15622" width="11.7109375" style="77" customWidth="1"/>
    <col min="15623" max="15623" width="10.42578125" style="77" customWidth="1"/>
    <col min="15624" max="15624" width="10" style="77" customWidth="1"/>
    <col min="15625" max="15625" width="11.7109375" style="77" customWidth="1"/>
    <col min="15626" max="15626" width="10.42578125" style="77" customWidth="1"/>
    <col min="15627" max="15627" width="12.28515625" style="77" customWidth="1"/>
    <col min="15628" max="15628" width="9.140625" style="77"/>
    <col min="15629" max="15629" width="10.85546875" style="77" customWidth="1"/>
    <col min="15630" max="15630" width="9.140625" style="77"/>
    <col min="15631" max="15631" width="8.5703125" style="77" customWidth="1"/>
    <col min="15632" max="15632" width="10" style="77" customWidth="1"/>
    <col min="15633" max="15874" width="9.140625" style="77"/>
    <col min="15875" max="15875" width="36.42578125" style="77" customWidth="1"/>
    <col min="15876" max="15876" width="13" style="77" customWidth="1"/>
    <col min="15877" max="15877" width="12.28515625" style="77" customWidth="1"/>
    <col min="15878" max="15878" width="11.7109375" style="77" customWidth="1"/>
    <col min="15879" max="15879" width="10.42578125" style="77" customWidth="1"/>
    <col min="15880" max="15880" width="10" style="77" customWidth="1"/>
    <col min="15881" max="15881" width="11.7109375" style="77" customWidth="1"/>
    <col min="15882" max="15882" width="10.42578125" style="77" customWidth="1"/>
    <col min="15883" max="15883" width="12.28515625" style="77" customWidth="1"/>
    <col min="15884" max="15884" width="9.140625" style="77"/>
    <col min="15885" max="15885" width="10.85546875" style="77" customWidth="1"/>
    <col min="15886" max="15886" width="9.140625" style="77"/>
    <col min="15887" max="15887" width="8.5703125" style="77" customWidth="1"/>
    <col min="15888" max="15888" width="10" style="77" customWidth="1"/>
    <col min="15889" max="16130" width="9.140625" style="77"/>
    <col min="16131" max="16131" width="36.42578125" style="77" customWidth="1"/>
    <col min="16132" max="16132" width="13" style="77" customWidth="1"/>
    <col min="16133" max="16133" width="12.28515625" style="77" customWidth="1"/>
    <col min="16134" max="16134" width="11.7109375" style="77" customWidth="1"/>
    <col min="16135" max="16135" width="10.42578125" style="77" customWidth="1"/>
    <col min="16136" max="16136" width="10" style="77" customWidth="1"/>
    <col min="16137" max="16137" width="11.7109375" style="77" customWidth="1"/>
    <col min="16138" max="16138" width="10.42578125" style="77" customWidth="1"/>
    <col min="16139" max="16139" width="12.28515625" style="77" customWidth="1"/>
    <col min="16140" max="16140" width="9.140625" style="77"/>
    <col min="16141" max="16141" width="10.85546875" style="77" customWidth="1"/>
    <col min="16142" max="16142" width="9.140625" style="77"/>
    <col min="16143" max="16143" width="8.5703125" style="77" customWidth="1"/>
    <col min="16144" max="16144" width="10" style="77" customWidth="1"/>
    <col min="16145" max="16384" width="9.140625" style="77"/>
  </cols>
  <sheetData>
    <row r="1" spans="1:17" ht="12" customHeight="1" x14ac:dyDescent="0.2">
      <c r="I1" s="78"/>
    </row>
    <row r="3" spans="1:17" s="79" customFormat="1" ht="45" customHeight="1" x14ac:dyDescent="0.3">
      <c r="A3" s="284" t="s">
        <v>200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17" s="79" customFormat="1" ht="15.75" customHeight="1" x14ac:dyDescent="0.25">
      <c r="A4" s="285"/>
      <c r="B4" s="285"/>
      <c r="C4" s="285"/>
      <c r="D4" s="285"/>
      <c r="E4" s="285"/>
      <c r="F4" s="285"/>
      <c r="G4" s="285"/>
      <c r="H4" s="285"/>
      <c r="I4" s="285"/>
      <c r="J4" s="80"/>
    </row>
    <row r="5" spans="1:17" s="79" customFormat="1" ht="15" hidden="1" x14ac:dyDescent="0.2"/>
    <row r="6" spans="1:17" s="79" customFormat="1" ht="15.75" thickBot="1" x14ac:dyDescent="0.25">
      <c r="I6" s="81"/>
      <c r="J6" s="91">
        <v>7.5345000000000004</v>
      </c>
      <c r="Q6" s="81"/>
    </row>
    <row r="7" spans="1:17" s="79" customFormat="1" ht="30" customHeight="1" thickBot="1" x14ac:dyDescent="0.25">
      <c r="A7" s="114"/>
      <c r="B7" s="286" t="s">
        <v>190</v>
      </c>
      <c r="C7" s="287"/>
      <c r="D7" s="287"/>
      <c r="E7" s="287"/>
      <c r="F7" s="287"/>
      <c r="G7" s="287"/>
      <c r="H7" s="287"/>
      <c r="I7" s="287"/>
      <c r="J7" s="286" t="s">
        <v>200</v>
      </c>
      <c r="K7" s="287"/>
      <c r="L7" s="287"/>
      <c r="M7" s="287"/>
      <c r="N7" s="287"/>
      <c r="O7" s="287"/>
      <c r="P7" s="287"/>
      <c r="Q7" s="287"/>
    </row>
    <row r="8" spans="1:17" s="79" customFormat="1" ht="15.75" customHeight="1" thickBot="1" x14ac:dyDescent="0.25">
      <c r="A8" s="112" t="s">
        <v>148</v>
      </c>
      <c r="B8" s="288" t="s">
        <v>18</v>
      </c>
      <c r="C8" s="289" t="s">
        <v>39</v>
      </c>
      <c r="D8" s="289" t="s">
        <v>65</v>
      </c>
      <c r="E8" s="289" t="s">
        <v>66</v>
      </c>
      <c r="F8" s="292" t="s">
        <v>164</v>
      </c>
      <c r="G8" s="289" t="s">
        <v>135</v>
      </c>
      <c r="H8" s="290" t="s">
        <v>136</v>
      </c>
      <c r="I8" s="291" t="s">
        <v>137</v>
      </c>
      <c r="J8" s="288" t="s">
        <v>18</v>
      </c>
      <c r="K8" s="289" t="s">
        <v>39</v>
      </c>
      <c r="L8" s="289" t="s">
        <v>65</v>
      </c>
      <c r="M8" s="289" t="s">
        <v>66</v>
      </c>
      <c r="N8" s="292" t="s">
        <v>164</v>
      </c>
      <c r="O8" s="289" t="s">
        <v>135</v>
      </c>
      <c r="P8" s="290" t="s">
        <v>136</v>
      </c>
      <c r="Q8" s="291" t="s">
        <v>137</v>
      </c>
    </row>
    <row r="9" spans="1:17" s="79" customFormat="1" ht="76.5" customHeight="1" thickBot="1" x14ac:dyDescent="0.25">
      <c r="A9" s="113" t="s">
        <v>149</v>
      </c>
      <c r="B9" s="288"/>
      <c r="C9" s="289"/>
      <c r="D9" s="289"/>
      <c r="E9" s="289"/>
      <c r="F9" s="293"/>
      <c r="G9" s="289"/>
      <c r="H9" s="290"/>
      <c r="I9" s="291"/>
      <c r="J9" s="288"/>
      <c r="K9" s="289"/>
      <c r="L9" s="289"/>
      <c r="M9" s="289"/>
      <c r="N9" s="293"/>
      <c r="O9" s="289"/>
      <c r="P9" s="290"/>
      <c r="Q9" s="291"/>
    </row>
    <row r="10" spans="1:17" s="79" customFormat="1" ht="30" customHeight="1" x14ac:dyDescent="0.25">
      <c r="A10" s="82" t="s">
        <v>179</v>
      </c>
      <c r="B10" s="143">
        <f>'Rashodi-POMOĆNA'!I8</f>
        <v>144677</v>
      </c>
      <c r="C10" s="144"/>
      <c r="D10" s="144"/>
      <c r="E10" s="145"/>
      <c r="F10" s="145"/>
      <c r="G10" s="145"/>
      <c r="H10" s="146"/>
      <c r="I10" s="147"/>
      <c r="J10" s="143">
        <f>'Rashodi-POMOĆNA'!P8</f>
        <v>145377</v>
      </c>
      <c r="K10" s="144"/>
      <c r="L10" s="144"/>
      <c r="M10" s="145"/>
      <c r="N10" s="145"/>
      <c r="O10" s="145"/>
      <c r="P10" s="146"/>
      <c r="Q10" s="147"/>
    </row>
    <row r="11" spans="1:17" s="79" customFormat="1" ht="30" customHeight="1" x14ac:dyDescent="0.25">
      <c r="A11" s="82" t="s">
        <v>180</v>
      </c>
      <c r="B11" s="148">
        <f>'Rashodi-POMOĆNA'!I93</f>
        <v>8500</v>
      </c>
      <c r="C11" s="149"/>
      <c r="D11" s="149"/>
      <c r="E11" s="149"/>
      <c r="F11" s="149"/>
      <c r="G11" s="149"/>
      <c r="H11" s="150"/>
      <c r="I11" s="151"/>
      <c r="J11" s="148">
        <f>'Rashodi-POMOĆNA'!P93</f>
        <v>7800</v>
      </c>
      <c r="K11" s="149"/>
      <c r="L11" s="149"/>
      <c r="M11" s="149"/>
      <c r="N11" s="149"/>
      <c r="O11" s="149"/>
      <c r="P11" s="150"/>
      <c r="Q11" s="151"/>
    </row>
    <row r="12" spans="1:17" s="79" customFormat="1" ht="30" customHeight="1" x14ac:dyDescent="0.25">
      <c r="A12" s="82" t="s">
        <v>192</v>
      </c>
      <c r="B12" s="148"/>
      <c r="C12" s="149"/>
      <c r="D12" s="149"/>
      <c r="E12" s="149">
        <v>1500</v>
      </c>
      <c r="F12" s="149"/>
      <c r="G12" s="149"/>
      <c r="H12" s="150"/>
      <c r="I12" s="151"/>
      <c r="J12" s="148"/>
      <c r="K12" s="149"/>
      <c r="L12" s="149"/>
      <c r="M12" s="149">
        <v>1825</v>
      </c>
      <c r="N12" s="149"/>
      <c r="O12" s="149"/>
      <c r="P12" s="150"/>
      <c r="Q12" s="151"/>
    </row>
    <row r="13" spans="1:17" s="79" customFormat="1" ht="30" customHeight="1" x14ac:dyDescent="0.25">
      <c r="A13" s="82" t="s">
        <v>138</v>
      </c>
      <c r="B13" s="152"/>
      <c r="C13" s="149"/>
      <c r="D13" s="149"/>
      <c r="E13" s="153">
        <v>7200</v>
      </c>
      <c r="F13" s="153"/>
      <c r="G13" s="153"/>
      <c r="H13" s="150"/>
      <c r="I13" s="151"/>
      <c r="J13" s="152"/>
      <c r="K13" s="149"/>
      <c r="L13" s="149"/>
      <c r="M13" s="153">
        <v>6600</v>
      </c>
      <c r="N13" s="153"/>
      <c r="O13" s="153"/>
      <c r="P13" s="150"/>
      <c r="Q13" s="151"/>
    </row>
    <row r="14" spans="1:17" s="79" customFormat="1" ht="41.25" customHeight="1" x14ac:dyDescent="0.25">
      <c r="A14" s="82" t="s">
        <v>156</v>
      </c>
      <c r="B14" s="152"/>
      <c r="C14" s="149"/>
      <c r="D14" s="149"/>
      <c r="E14" s="153">
        <v>7000</v>
      </c>
      <c r="F14" s="153"/>
      <c r="G14" s="153"/>
      <c r="H14" s="150"/>
      <c r="I14" s="151"/>
      <c r="J14" s="152"/>
      <c r="K14" s="149"/>
      <c r="L14" s="149"/>
      <c r="M14" s="153">
        <v>7000</v>
      </c>
      <c r="N14" s="153"/>
      <c r="O14" s="153"/>
      <c r="P14" s="150"/>
      <c r="Q14" s="151"/>
    </row>
    <row r="15" spans="1:17" s="79" customFormat="1" ht="30" customHeight="1" x14ac:dyDescent="0.25">
      <c r="A15" s="82" t="s">
        <v>181</v>
      </c>
      <c r="B15" s="152"/>
      <c r="C15" s="149"/>
      <c r="D15" s="149"/>
      <c r="E15" s="153">
        <v>1200</v>
      </c>
      <c r="F15" s="153"/>
      <c r="G15" s="153"/>
      <c r="H15" s="150"/>
      <c r="I15" s="151"/>
      <c r="J15" s="152"/>
      <c r="K15" s="149"/>
      <c r="L15" s="149"/>
      <c r="M15" s="153">
        <v>1100</v>
      </c>
      <c r="N15" s="153"/>
      <c r="O15" s="153"/>
      <c r="P15" s="150"/>
      <c r="Q15" s="151"/>
    </row>
    <row r="16" spans="1:17" s="79" customFormat="1" ht="30" customHeight="1" x14ac:dyDescent="0.25">
      <c r="A16" s="82" t="s">
        <v>163</v>
      </c>
      <c r="B16" s="152"/>
      <c r="C16" s="149"/>
      <c r="D16" s="149"/>
      <c r="E16" s="153"/>
      <c r="F16" s="153">
        <v>2000</v>
      </c>
      <c r="G16" s="153"/>
      <c r="H16" s="150"/>
      <c r="I16" s="151"/>
      <c r="J16" s="152"/>
      <c r="K16" s="149"/>
      <c r="L16" s="149"/>
      <c r="M16" s="153"/>
      <c r="N16" s="153">
        <v>0</v>
      </c>
      <c r="O16" s="153"/>
      <c r="P16" s="150"/>
      <c r="Q16" s="151"/>
    </row>
    <row r="17" spans="1:17" s="79" customFormat="1" ht="30" customHeight="1" x14ac:dyDescent="0.25">
      <c r="A17" s="83">
        <v>64132</v>
      </c>
      <c r="B17" s="152"/>
      <c r="C17" s="153"/>
      <c r="D17" s="153"/>
      <c r="E17" s="149"/>
      <c r="F17" s="149"/>
      <c r="G17" s="149"/>
      <c r="H17" s="150"/>
      <c r="I17" s="151"/>
      <c r="J17" s="152"/>
      <c r="K17" s="153"/>
      <c r="L17" s="153"/>
      <c r="M17" s="149"/>
      <c r="N17" s="149"/>
      <c r="O17" s="149"/>
      <c r="P17" s="150"/>
      <c r="Q17" s="151"/>
    </row>
    <row r="18" spans="1:17" s="79" customFormat="1" ht="30" customHeight="1" x14ac:dyDescent="0.25">
      <c r="A18" s="83">
        <v>65264</v>
      </c>
      <c r="B18" s="152"/>
      <c r="C18" s="153"/>
      <c r="D18" s="153">
        <v>4718</v>
      </c>
      <c r="E18" s="149"/>
      <c r="F18" s="149"/>
      <c r="G18" s="149"/>
      <c r="H18" s="150"/>
      <c r="I18" s="151"/>
      <c r="J18" s="152"/>
      <c r="K18" s="153"/>
      <c r="L18" s="153">
        <v>5200</v>
      </c>
      <c r="M18" s="149"/>
      <c r="N18" s="149"/>
      <c r="O18" s="149"/>
      <c r="P18" s="150"/>
      <c r="Q18" s="151"/>
    </row>
    <row r="19" spans="1:17" s="79" customFormat="1" ht="30" customHeight="1" x14ac:dyDescent="0.25">
      <c r="A19" s="83" t="s">
        <v>201</v>
      </c>
      <c r="B19" s="152"/>
      <c r="C19" s="153"/>
      <c r="D19" s="153"/>
      <c r="E19" s="149"/>
      <c r="F19" s="149"/>
      <c r="G19" s="149"/>
      <c r="H19" s="150"/>
      <c r="I19" s="151"/>
      <c r="J19" s="152"/>
      <c r="K19" s="153"/>
      <c r="L19" s="153"/>
      <c r="M19" s="149"/>
      <c r="N19" s="149"/>
      <c r="O19" s="149"/>
      <c r="P19" s="153">
        <v>243.3</v>
      </c>
      <c r="Q19" s="151"/>
    </row>
    <row r="20" spans="1:17" s="79" customFormat="1" ht="30" customHeight="1" x14ac:dyDescent="0.25">
      <c r="A20" s="83">
        <v>68311</v>
      </c>
      <c r="B20" s="152"/>
      <c r="C20" s="153"/>
      <c r="D20" s="153">
        <v>265</v>
      </c>
      <c r="E20" s="153"/>
      <c r="F20" s="153"/>
      <c r="G20" s="149"/>
      <c r="H20" s="150"/>
      <c r="I20" s="151"/>
      <c r="J20" s="152"/>
      <c r="K20" s="153"/>
      <c r="L20" s="153">
        <v>265</v>
      </c>
      <c r="M20" s="153"/>
      <c r="N20" s="153"/>
      <c r="O20" s="149"/>
      <c r="P20" s="150"/>
      <c r="Q20" s="151"/>
    </row>
    <row r="21" spans="1:17" s="79" customFormat="1" ht="30" customHeight="1" x14ac:dyDescent="0.25">
      <c r="A21" s="83"/>
      <c r="B21" s="152"/>
      <c r="C21" s="153"/>
      <c r="D21" s="153"/>
      <c r="E21" s="153"/>
      <c r="F21" s="153"/>
      <c r="G21" s="149"/>
      <c r="H21" s="150"/>
      <c r="I21" s="151"/>
      <c r="J21" s="152"/>
      <c r="K21" s="153"/>
      <c r="L21" s="153"/>
      <c r="M21" s="153"/>
      <c r="N21" s="153"/>
      <c r="O21" s="149"/>
      <c r="P21" s="150"/>
      <c r="Q21" s="151"/>
    </row>
    <row r="22" spans="1:17" s="79" customFormat="1" ht="30" customHeight="1" thickBot="1" x14ac:dyDescent="0.3">
      <c r="A22" s="84" t="s">
        <v>139</v>
      </c>
      <c r="B22" s="154"/>
      <c r="C22" s="155"/>
      <c r="D22" s="155">
        <v>814.13</v>
      </c>
      <c r="E22" s="155"/>
      <c r="F22" s="155"/>
      <c r="G22" s="156"/>
      <c r="H22" s="157"/>
      <c r="I22" s="158"/>
      <c r="J22" s="154"/>
      <c r="K22" s="155"/>
      <c r="L22" s="155">
        <v>814.13</v>
      </c>
      <c r="M22" s="155"/>
      <c r="N22" s="155"/>
      <c r="O22" s="156"/>
      <c r="P22" s="157"/>
      <c r="Q22" s="158"/>
    </row>
    <row r="23" spans="1:17" s="79" customFormat="1" ht="30" customHeight="1" thickBot="1" x14ac:dyDescent="0.3">
      <c r="A23" s="222" t="s">
        <v>140</v>
      </c>
      <c r="B23" s="161">
        <f>SUM(B10:B20)</f>
        <v>153177</v>
      </c>
      <c r="C23" s="162">
        <f>SUM(C10:C20)</f>
        <v>0</v>
      </c>
      <c r="D23" s="162">
        <f>SUM(D10:D22)</f>
        <v>5797.13</v>
      </c>
      <c r="E23" s="162">
        <f>SUM(E10:E22)</f>
        <v>16900</v>
      </c>
      <c r="F23" s="162">
        <f>SUM(F10:F22)</f>
        <v>2000</v>
      </c>
      <c r="G23" s="162">
        <f>SUM(G10:G22)</f>
        <v>0</v>
      </c>
      <c r="H23" s="162">
        <f>SUM(H10:H20)</f>
        <v>0</v>
      </c>
      <c r="I23" s="160">
        <f>SUM(I10:I20)</f>
        <v>0</v>
      </c>
      <c r="J23" s="161">
        <f>SUM(J10:J20)</f>
        <v>153177</v>
      </c>
      <c r="K23" s="162">
        <f>SUM(K10:K20)</f>
        <v>0</v>
      </c>
      <c r="L23" s="162">
        <f>SUM(L10:L22)</f>
        <v>6279.13</v>
      </c>
      <c r="M23" s="162">
        <f>SUM(M10:M22)</f>
        <v>16525</v>
      </c>
      <c r="N23" s="162">
        <f>SUM(N10:N22)</f>
        <v>0</v>
      </c>
      <c r="O23" s="162">
        <f>SUM(O10:O22)</f>
        <v>0</v>
      </c>
      <c r="P23" s="162">
        <f>SUM(P10:P20)</f>
        <v>243.3</v>
      </c>
      <c r="Q23" s="159">
        <f>SUM(Q10:Q20)</f>
        <v>0</v>
      </c>
    </row>
    <row r="24" spans="1:17" s="79" customFormat="1" ht="30" customHeight="1" thickBot="1" x14ac:dyDescent="0.3">
      <c r="A24" s="222" t="s">
        <v>204</v>
      </c>
      <c r="B24" s="294">
        <f>SUM(B23:H23)</f>
        <v>177874.13</v>
      </c>
      <c r="C24" s="295"/>
      <c r="D24" s="295"/>
      <c r="E24" s="295"/>
      <c r="F24" s="295"/>
      <c r="G24" s="295"/>
      <c r="H24" s="295"/>
      <c r="I24" s="295"/>
      <c r="J24" s="294">
        <f>SUM(J23:P23)</f>
        <v>176224.43</v>
      </c>
      <c r="K24" s="295"/>
      <c r="L24" s="295"/>
      <c r="M24" s="295"/>
      <c r="N24" s="295"/>
      <c r="O24" s="295"/>
      <c r="P24" s="295"/>
      <c r="Q24" s="295"/>
    </row>
    <row r="25" spans="1:17" s="79" customFormat="1" ht="15" x14ac:dyDescent="0.2"/>
    <row r="26" spans="1:17" s="79" customFormat="1" ht="15.75" x14ac:dyDescent="0.25">
      <c r="A26" s="85"/>
      <c r="B26" s="86"/>
      <c r="E26" s="163">
        <f>B24-D22</f>
        <v>177060</v>
      </c>
      <c r="F26" s="86"/>
      <c r="H26" s="86"/>
      <c r="I26" s="86"/>
      <c r="J26" s="163"/>
      <c r="K26" s="163"/>
      <c r="L26" s="163"/>
      <c r="M26" s="163">
        <f>J24-L22</f>
        <v>175410.3</v>
      </c>
      <c r="N26" s="163"/>
      <c r="O26" s="163"/>
      <c r="P26" s="163"/>
      <c r="Q26" s="163"/>
    </row>
    <row r="27" spans="1:17" s="79" customFormat="1" ht="15" x14ac:dyDescent="0.2">
      <c r="B27" s="124"/>
      <c r="C27" s="124"/>
      <c r="D27" s="124"/>
      <c r="E27" s="124"/>
      <c r="F27" s="124"/>
      <c r="G27" s="124"/>
      <c r="H27" s="124"/>
      <c r="I27" s="124"/>
      <c r="J27" s="163"/>
      <c r="K27" s="163"/>
      <c r="L27" s="163"/>
      <c r="M27" s="163"/>
      <c r="N27" s="163"/>
      <c r="O27" s="163"/>
      <c r="P27" s="163"/>
      <c r="Q27" s="163"/>
    </row>
    <row r="28" spans="1:17" s="79" customFormat="1" ht="12" customHeight="1" x14ac:dyDescent="0.2">
      <c r="A28" s="296"/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</row>
    <row r="29" spans="1:17" s="79" customFormat="1" ht="15" x14ac:dyDescent="0.2">
      <c r="A29" s="110"/>
      <c r="B29" s="106"/>
      <c r="C29" s="107"/>
      <c r="D29" s="108"/>
      <c r="E29" s="77"/>
      <c r="F29" s="77"/>
      <c r="G29" s="77"/>
      <c r="H29" s="106"/>
      <c r="I29" s="77"/>
      <c r="J29" s="163"/>
      <c r="K29" s="77"/>
      <c r="L29" s="77"/>
      <c r="M29" s="77"/>
      <c r="N29" s="77"/>
      <c r="O29" s="77"/>
      <c r="P29" s="77"/>
      <c r="Q29" s="77"/>
    </row>
    <row r="30" spans="1:17" s="79" customFormat="1" ht="15" x14ac:dyDescent="0.2">
      <c r="A30" s="105"/>
      <c r="B30" s="106"/>
      <c r="C30" s="109"/>
      <c r="D30" s="108"/>
      <c r="E30" s="77"/>
      <c r="F30" s="77"/>
      <c r="G30" s="77"/>
      <c r="H30" s="106"/>
      <c r="I30" s="77"/>
      <c r="J30" s="77"/>
    </row>
    <row r="31" spans="1:17" s="79" customFormat="1" ht="15" x14ac:dyDescent="0.2"/>
    <row r="32" spans="1:17" s="79" customFormat="1" ht="15" x14ac:dyDescent="0.2"/>
    <row r="33" spans="2:2" s="79" customFormat="1" ht="15" x14ac:dyDescent="0.2"/>
    <row r="34" spans="2:2" s="79" customFormat="1" ht="15" x14ac:dyDescent="0.2"/>
    <row r="35" spans="2:2" s="79" customFormat="1" ht="15" x14ac:dyDescent="0.2"/>
    <row r="36" spans="2:2" s="79" customFormat="1" ht="15" x14ac:dyDescent="0.2"/>
    <row r="37" spans="2:2" s="79" customFormat="1" ht="15" x14ac:dyDescent="0.2">
      <c r="B37" s="86"/>
    </row>
    <row r="38" spans="2:2" s="79" customFormat="1" ht="15" x14ac:dyDescent="0.2"/>
    <row r="39" spans="2:2" s="79" customFormat="1" ht="15" x14ac:dyDescent="0.2"/>
    <row r="40" spans="2:2" s="79" customFormat="1" ht="15" x14ac:dyDescent="0.2"/>
    <row r="41" spans="2:2" s="79" customFormat="1" ht="15" x14ac:dyDescent="0.2"/>
    <row r="42" spans="2:2" s="79" customFormat="1" ht="15" x14ac:dyDescent="0.2"/>
    <row r="43" spans="2:2" s="79" customFormat="1" ht="15" x14ac:dyDescent="0.2"/>
    <row r="44" spans="2:2" s="79" customFormat="1" ht="15" x14ac:dyDescent="0.2"/>
    <row r="45" spans="2:2" s="79" customFormat="1" ht="15" x14ac:dyDescent="0.2"/>
    <row r="46" spans="2:2" s="79" customFormat="1" ht="15" x14ac:dyDescent="0.2"/>
    <row r="47" spans="2:2" s="79" customFormat="1" ht="15" x14ac:dyDescent="0.2"/>
    <row r="48" spans="2:2" s="79" customFormat="1" ht="15" x14ac:dyDescent="0.2"/>
    <row r="49" s="79" customFormat="1" ht="15" x14ac:dyDescent="0.2"/>
    <row r="50" s="79" customFormat="1" ht="15" x14ac:dyDescent="0.2"/>
    <row r="51" s="79" customFormat="1" ht="15" x14ac:dyDescent="0.2"/>
    <row r="52" s="79" customFormat="1" ht="15" x14ac:dyDescent="0.2"/>
    <row r="53" s="79" customFormat="1" ht="15" x14ac:dyDescent="0.2"/>
    <row r="54" s="79" customFormat="1" ht="15" x14ac:dyDescent="0.2"/>
    <row r="55" s="79" customFormat="1" ht="15" x14ac:dyDescent="0.2"/>
    <row r="56" s="79" customFormat="1" ht="15" x14ac:dyDescent="0.2"/>
    <row r="57" s="79" customFormat="1" ht="15" x14ac:dyDescent="0.2"/>
    <row r="58" s="79" customFormat="1" ht="15" x14ac:dyDescent="0.2"/>
    <row r="59" s="79" customFormat="1" ht="15" x14ac:dyDescent="0.2"/>
    <row r="60" s="79" customFormat="1" ht="15" x14ac:dyDescent="0.2"/>
    <row r="61" s="79" customFormat="1" ht="15" x14ac:dyDescent="0.2"/>
    <row r="62" s="79" customFormat="1" ht="15" x14ac:dyDescent="0.2"/>
    <row r="63" s="79" customFormat="1" ht="15" x14ac:dyDescent="0.2"/>
    <row r="64" s="79" customFormat="1" ht="15" x14ac:dyDescent="0.2"/>
    <row r="65" s="79" customFormat="1" ht="15" x14ac:dyDescent="0.2"/>
    <row r="66" s="79" customFormat="1" ht="15" x14ac:dyDescent="0.2"/>
    <row r="67" s="79" customFormat="1" ht="15" x14ac:dyDescent="0.2"/>
    <row r="68" s="79" customFormat="1" ht="15" x14ac:dyDescent="0.2"/>
    <row r="69" s="79" customFormat="1" ht="15" x14ac:dyDescent="0.2"/>
    <row r="70" s="79" customFormat="1" ht="15" x14ac:dyDescent="0.2"/>
    <row r="71" s="79" customFormat="1" ht="15" x14ac:dyDescent="0.2"/>
    <row r="72" s="79" customFormat="1" ht="15" x14ac:dyDescent="0.2"/>
    <row r="73" s="79" customFormat="1" ht="15" x14ac:dyDescent="0.2"/>
  </sheetData>
  <sheetProtection selectLockedCells="1" selectUnlockedCells="1"/>
  <mergeCells count="23">
    <mergeCell ref="B24:I24"/>
    <mergeCell ref="J24:Q24"/>
    <mergeCell ref="A28:Q28"/>
    <mergeCell ref="I8:I9"/>
    <mergeCell ref="J8:J9"/>
    <mergeCell ref="K8:K9"/>
    <mergeCell ref="L8:L9"/>
    <mergeCell ref="M8:M9"/>
    <mergeCell ref="O8:O9"/>
    <mergeCell ref="A3:Q3"/>
    <mergeCell ref="A4:I4"/>
    <mergeCell ref="B7:I7"/>
    <mergeCell ref="J7:Q7"/>
    <mergeCell ref="B8:B9"/>
    <mergeCell ref="C8:C9"/>
    <mergeCell ref="D8:D9"/>
    <mergeCell ref="E8:E9"/>
    <mergeCell ref="G8:G9"/>
    <mergeCell ref="H8:H9"/>
    <mergeCell ref="P8:P9"/>
    <mergeCell ref="Q8:Q9"/>
    <mergeCell ref="N8:N9"/>
    <mergeCell ref="F8:F9"/>
  </mergeCells>
  <pageMargins left="0.78740157480314965" right="0.78740157480314965" top="0.94488188976377963" bottom="0.47244094488188981" header="0.6692913385826772" footer="0.51181102362204722"/>
  <pageSetup paperSize="9" scale="70" firstPageNumber="0" orientation="landscape" horizontalDpi="300" verticalDpi="300" r:id="rId1"/>
  <headerFooter alignWithMargins="0">
    <oddHeader>&amp;L&amp;12GRADSKA KNJIŽNICA KSAVER ŠANDOR GJALSKI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2:TC216"/>
  <sheetViews>
    <sheetView tabSelected="1" view="pageLayout" zoomScale="80" zoomScaleNormal="80" zoomScalePageLayoutView="80" workbookViewId="0">
      <selection activeCell="O4" sqref="O4:V4"/>
    </sheetView>
  </sheetViews>
  <sheetFormatPr defaultRowHeight="14.25" x14ac:dyDescent="0.2"/>
  <cols>
    <col min="1" max="1" width="5.28515625" style="47" customWidth="1"/>
    <col min="2" max="2" width="6.140625" style="47" customWidth="1"/>
    <col min="3" max="3" width="7.140625" style="75" customWidth="1"/>
    <col min="4" max="4" width="8.140625" style="75" customWidth="1"/>
    <col min="5" max="5" width="40.85546875" style="76" customWidth="1"/>
    <col min="6" max="7" width="0" style="47" hidden="1" customWidth="1"/>
    <col min="8" max="8" width="12" style="47" customWidth="1"/>
    <col min="9" max="9" width="11.7109375" style="47" customWidth="1"/>
    <col min="10" max="10" width="7.42578125" style="47" bestFit="1" customWidth="1"/>
    <col min="11" max="11" width="9.85546875" style="47" customWidth="1"/>
    <col min="12" max="12" width="10.28515625" style="47" customWidth="1"/>
    <col min="13" max="13" width="10" style="47" bestFit="1" customWidth="1"/>
    <col min="14" max="14" width="7.42578125" style="47" bestFit="1" customWidth="1"/>
    <col min="15" max="16" width="11.5703125" style="47" customWidth="1"/>
    <col min="17" max="17" width="7.42578125" style="47" bestFit="1" customWidth="1"/>
    <col min="18" max="18" width="9.85546875" style="47" customWidth="1"/>
    <col min="19" max="19" width="11" style="47" bestFit="1" customWidth="1"/>
    <col min="20" max="20" width="9.7109375" style="47" bestFit="1" customWidth="1"/>
    <col min="21" max="21" width="7.42578125" style="47" bestFit="1" customWidth="1"/>
    <col min="22" max="22" width="10.28515625" style="47" customWidth="1"/>
    <col min="23" max="23" width="9.140625" style="47"/>
    <col min="24" max="203" width="9.140625" style="227"/>
    <col min="204" max="204" width="7.28515625" style="227" bestFit="1" customWidth="1"/>
    <col min="205" max="205" width="6.7109375" style="227" customWidth="1"/>
    <col min="206" max="206" width="7.28515625" style="227" bestFit="1" customWidth="1"/>
    <col min="207" max="207" width="9.42578125" style="227" bestFit="1" customWidth="1"/>
    <col min="208" max="208" width="47.140625" style="227" customWidth="1"/>
    <col min="209" max="209" width="10.42578125" style="227" bestFit="1" customWidth="1"/>
    <col min="210" max="210" width="11.7109375" style="227" customWidth="1"/>
    <col min="211" max="211" width="7.7109375" style="227" bestFit="1" customWidth="1"/>
    <col min="212" max="212" width="10.28515625" style="227" customWidth="1"/>
    <col min="213" max="213" width="10" style="227" customWidth="1"/>
    <col min="214" max="215" width="8.140625" style="227" customWidth="1"/>
    <col min="216" max="217" width="0" style="227" hidden="1" customWidth="1"/>
    <col min="218" max="218" width="10.42578125" style="227" customWidth="1"/>
    <col min="219" max="219" width="10.42578125" style="227" bestFit="1" customWidth="1"/>
    <col min="220" max="220" width="7.7109375" style="227" bestFit="1" customWidth="1"/>
    <col min="221" max="221" width="11.5703125" style="227" customWidth="1"/>
    <col min="222" max="222" width="9.140625" style="227"/>
    <col min="223" max="223" width="8.5703125" style="227" customWidth="1"/>
    <col min="224" max="224" width="8" style="227" customWidth="1"/>
    <col min="225" max="459" width="9.140625" style="227"/>
    <col min="460" max="460" width="7.28515625" style="227" bestFit="1" customWidth="1"/>
    <col min="461" max="461" width="6.7109375" style="227" customWidth="1"/>
    <col min="462" max="462" width="7.28515625" style="227" bestFit="1" customWidth="1"/>
    <col min="463" max="463" width="9.42578125" style="227" bestFit="1" customWidth="1"/>
    <col min="464" max="464" width="47.140625" style="227" customWidth="1"/>
    <col min="465" max="465" width="10.42578125" style="227" bestFit="1" customWidth="1"/>
    <col min="466" max="466" width="11.7109375" style="227" customWidth="1"/>
    <col min="467" max="467" width="7.7109375" style="227" bestFit="1" customWidth="1"/>
    <col min="468" max="468" width="10.28515625" style="227" customWidth="1"/>
    <col min="469" max="469" width="10" style="227" customWidth="1"/>
    <col min="470" max="471" width="8.140625" style="227" customWidth="1"/>
    <col min="472" max="473" width="0" style="227" hidden="1" customWidth="1"/>
    <col min="474" max="474" width="10.42578125" style="227" customWidth="1"/>
    <col min="475" max="475" width="10.42578125" style="227" bestFit="1" customWidth="1"/>
    <col min="476" max="476" width="7.7109375" style="227" bestFit="1" customWidth="1"/>
    <col min="477" max="477" width="11.5703125" style="227" customWidth="1"/>
    <col min="478" max="478" width="9.140625" style="227"/>
    <col min="479" max="479" width="8.5703125" style="227" customWidth="1"/>
    <col min="480" max="480" width="8" style="227" customWidth="1"/>
    <col min="481" max="523" width="9.140625" style="227"/>
    <col min="524" max="715" width="9.140625" style="47"/>
    <col min="716" max="716" width="7.28515625" style="47" bestFit="1" customWidth="1"/>
    <col min="717" max="717" width="6.7109375" style="47" customWidth="1"/>
    <col min="718" max="718" width="7.28515625" style="47" bestFit="1" customWidth="1"/>
    <col min="719" max="719" width="9.42578125" style="47" bestFit="1" customWidth="1"/>
    <col min="720" max="720" width="47.140625" style="47" customWidth="1"/>
    <col min="721" max="721" width="10.42578125" style="47" bestFit="1" customWidth="1"/>
    <col min="722" max="722" width="11.7109375" style="47" customWidth="1"/>
    <col min="723" max="723" width="7.7109375" style="47" bestFit="1" customWidth="1"/>
    <col min="724" max="724" width="10.28515625" style="47" customWidth="1"/>
    <col min="725" max="725" width="10" style="47" customWidth="1"/>
    <col min="726" max="727" width="8.140625" style="47" customWidth="1"/>
    <col min="728" max="729" width="0" style="47" hidden="1" customWidth="1"/>
    <col min="730" max="730" width="10.42578125" style="47" customWidth="1"/>
    <col min="731" max="731" width="10.42578125" style="47" bestFit="1" customWidth="1"/>
    <col min="732" max="732" width="7.7109375" style="47" bestFit="1" customWidth="1"/>
    <col min="733" max="733" width="11.5703125" style="47" customWidth="1"/>
    <col min="734" max="734" width="9.140625" style="47"/>
    <col min="735" max="735" width="8.5703125" style="47" customWidth="1"/>
    <col min="736" max="736" width="8" style="47" customWidth="1"/>
    <col min="737" max="971" width="9.140625" style="47"/>
    <col min="972" max="972" width="7.28515625" style="47" bestFit="1" customWidth="1"/>
    <col min="973" max="973" width="6.7109375" style="47" customWidth="1"/>
    <col min="974" max="974" width="7.28515625" style="47" bestFit="1" customWidth="1"/>
    <col min="975" max="975" width="9.42578125" style="47" bestFit="1" customWidth="1"/>
    <col min="976" max="976" width="47.140625" style="47" customWidth="1"/>
    <col min="977" max="977" width="10.42578125" style="47" bestFit="1" customWidth="1"/>
    <col min="978" max="978" width="11.7109375" style="47" customWidth="1"/>
    <col min="979" max="979" width="7.7109375" style="47" bestFit="1" customWidth="1"/>
    <col min="980" max="980" width="10.28515625" style="47" customWidth="1"/>
    <col min="981" max="981" width="10" style="47" customWidth="1"/>
    <col min="982" max="983" width="8.140625" style="47" customWidth="1"/>
    <col min="984" max="985" width="0" style="47" hidden="1" customWidth="1"/>
    <col min="986" max="986" width="10.42578125" style="47" customWidth="1"/>
    <col min="987" max="987" width="10.42578125" style="47" bestFit="1" customWidth="1"/>
    <col min="988" max="988" width="7.7109375" style="47" bestFit="1" customWidth="1"/>
    <col min="989" max="989" width="11.5703125" style="47" customWidth="1"/>
    <col min="990" max="990" width="9.140625" style="47"/>
    <col min="991" max="991" width="8.5703125" style="47" customWidth="1"/>
    <col min="992" max="992" width="8" style="47" customWidth="1"/>
    <col min="993" max="1227" width="9.140625" style="47"/>
    <col min="1228" max="1228" width="7.28515625" style="47" bestFit="1" customWidth="1"/>
    <col min="1229" max="1229" width="6.7109375" style="47" customWidth="1"/>
    <col min="1230" max="1230" width="7.28515625" style="47" bestFit="1" customWidth="1"/>
    <col min="1231" max="1231" width="9.42578125" style="47" bestFit="1" customWidth="1"/>
    <col min="1232" max="1232" width="47.140625" style="47" customWidth="1"/>
    <col min="1233" max="1233" width="10.42578125" style="47" bestFit="1" customWidth="1"/>
    <col min="1234" max="1234" width="11.7109375" style="47" customWidth="1"/>
    <col min="1235" max="1235" width="7.7109375" style="47" bestFit="1" customWidth="1"/>
    <col min="1236" max="1236" width="10.28515625" style="47" customWidth="1"/>
    <col min="1237" max="1237" width="10" style="47" customWidth="1"/>
    <col min="1238" max="1239" width="8.140625" style="47" customWidth="1"/>
    <col min="1240" max="1241" width="0" style="47" hidden="1" customWidth="1"/>
    <col min="1242" max="1242" width="10.42578125" style="47" customWidth="1"/>
    <col min="1243" max="1243" width="10.42578125" style="47" bestFit="1" customWidth="1"/>
    <col min="1244" max="1244" width="7.7109375" style="47" bestFit="1" customWidth="1"/>
    <col min="1245" max="1245" width="11.5703125" style="47" customWidth="1"/>
    <col min="1246" max="1246" width="9.140625" style="47"/>
    <col min="1247" max="1247" width="8.5703125" style="47" customWidth="1"/>
    <col min="1248" max="1248" width="8" style="47" customWidth="1"/>
    <col min="1249" max="1483" width="9.140625" style="47"/>
    <col min="1484" max="1484" width="7.28515625" style="47" bestFit="1" customWidth="1"/>
    <col min="1485" max="1485" width="6.7109375" style="47" customWidth="1"/>
    <col min="1486" max="1486" width="7.28515625" style="47" bestFit="1" customWidth="1"/>
    <col min="1487" max="1487" width="9.42578125" style="47" bestFit="1" customWidth="1"/>
    <col min="1488" max="1488" width="47.140625" style="47" customWidth="1"/>
    <col min="1489" max="1489" width="10.42578125" style="47" bestFit="1" customWidth="1"/>
    <col min="1490" max="1490" width="11.7109375" style="47" customWidth="1"/>
    <col min="1491" max="1491" width="7.7109375" style="47" bestFit="1" customWidth="1"/>
    <col min="1492" max="1492" width="10.28515625" style="47" customWidth="1"/>
    <col min="1493" max="1493" width="10" style="47" customWidth="1"/>
    <col min="1494" max="1495" width="8.140625" style="47" customWidth="1"/>
    <col min="1496" max="1497" width="0" style="47" hidden="1" customWidth="1"/>
    <col min="1498" max="1498" width="10.42578125" style="47" customWidth="1"/>
    <col min="1499" max="1499" width="10.42578125" style="47" bestFit="1" customWidth="1"/>
    <col min="1500" max="1500" width="7.7109375" style="47" bestFit="1" customWidth="1"/>
    <col min="1501" max="1501" width="11.5703125" style="47" customWidth="1"/>
    <col min="1502" max="1502" width="9.140625" style="47"/>
    <col min="1503" max="1503" width="8.5703125" style="47" customWidth="1"/>
    <col min="1504" max="1504" width="8" style="47" customWidth="1"/>
    <col min="1505" max="1739" width="9.140625" style="47"/>
    <col min="1740" max="1740" width="7.28515625" style="47" bestFit="1" customWidth="1"/>
    <col min="1741" max="1741" width="6.7109375" style="47" customWidth="1"/>
    <col min="1742" max="1742" width="7.28515625" style="47" bestFit="1" customWidth="1"/>
    <col min="1743" max="1743" width="9.42578125" style="47" bestFit="1" customWidth="1"/>
    <col min="1744" max="1744" width="47.140625" style="47" customWidth="1"/>
    <col min="1745" max="1745" width="10.42578125" style="47" bestFit="1" customWidth="1"/>
    <col min="1746" max="1746" width="11.7109375" style="47" customWidth="1"/>
    <col min="1747" max="1747" width="7.7109375" style="47" bestFit="1" customWidth="1"/>
    <col min="1748" max="1748" width="10.28515625" style="47" customWidth="1"/>
    <col min="1749" max="1749" width="10" style="47" customWidth="1"/>
    <col min="1750" max="1751" width="8.140625" style="47" customWidth="1"/>
    <col min="1752" max="1753" width="0" style="47" hidden="1" customWidth="1"/>
    <col min="1754" max="1754" width="10.42578125" style="47" customWidth="1"/>
    <col min="1755" max="1755" width="10.42578125" style="47" bestFit="1" customWidth="1"/>
    <col min="1756" max="1756" width="7.7109375" style="47" bestFit="1" customWidth="1"/>
    <col min="1757" max="1757" width="11.5703125" style="47" customWidth="1"/>
    <col min="1758" max="1758" width="9.140625" style="47"/>
    <col min="1759" max="1759" width="8.5703125" style="47" customWidth="1"/>
    <col min="1760" max="1760" width="8" style="47" customWidth="1"/>
    <col min="1761" max="1995" width="9.140625" style="47"/>
    <col min="1996" max="1996" width="7.28515625" style="47" bestFit="1" customWidth="1"/>
    <col min="1997" max="1997" width="6.7109375" style="47" customWidth="1"/>
    <col min="1998" max="1998" width="7.28515625" style="47" bestFit="1" customWidth="1"/>
    <col min="1999" max="1999" width="9.42578125" style="47" bestFit="1" customWidth="1"/>
    <col min="2000" max="2000" width="47.140625" style="47" customWidth="1"/>
    <col min="2001" max="2001" width="10.42578125" style="47" bestFit="1" customWidth="1"/>
    <col min="2002" max="2002" width="11.7109375" style="47" customWidth="1"/>
    <col min="2003" max="2003" width="7.7109375" style="47" bestFit="1" customWidth="1"/>
    <col min="2004" max="2004" width="10.28515625" style="47" customWidth="1"/>
    <col min="2005" max="2005" width="10" style="47" customWidth="1"/>
    <col min="2006" max="2007" width="8.140625" style="47" customWidth="1"/>
    <col min="2008" max="2009" width="0" style="47" hidden="1" customWidth="1"/>
    <col min="2010" max="2010" width="10.42578125" style="47" customWidth="1"/>
    <col min="2011" max="2011" width="10.42578125" style="47" bestFit="1" customWidth="1"/>
    <col min="2012" max="2012" width="7.7109375" style="47" bestFit="1" customWidth="1"/>
    <col min="2013" max="2013" width="11.5703125" style="47" customWidth="1"/>
    <col min="2014" max="2014" width="9.140625" style="47"/>
    <col min="2015" max="2015" width="8.5703125" style="47" customWidth="1"/>
    <col min="2016" max="2016" width="8" style="47" customWidth="1"/>
    <col min="2017" max="2251" width="9.140625" style="47"/>
    <col min="2252" max="2252" width="7.28515625" style="47" bestFit="1" customWidth="1"/>
    <col min="2253" max="2253" width="6.7109375" style="47" customWidth="1"/>
    <col min="2254" max="2254" width="7.28515625" style="47" bestFit="1" customWidth="1"/>
    <col min="2255" max="2255" width="9.42578125" style="47" bestFit="1" customWidth="1"/>
    <col min="2256" max="2256" width="47.140625" style="47" customWidth="1"/>
    <col min="2257" max="2257" width="10.42578125" style="47" bestFit="1" customWidth="1"/>
    <col min="2258" max="2258" width="11.7109375" style="47" customWidth="1"/>
    <col min="2259" max="2259" width="7.7109375" style="47" bestFit="1" customWidth="1"/>
    <col min="2260" max="2260" width="10.28515625" style="47" customWidth="1"/>
    <col min="2261" max="2261" width="10" style="47" customWidth="1"/>
    <col min="2262" max="2263" width="8.140625" style="47" customWidth="1"/>
    <col min="2264" max="2265" width="0" style="47" hidden="1" customWidth="1"/>
    <col min="2266" max="2266" width="10.42578125" style="47" customWidth="1"/>
    <col min="2267" max="2267" width="10.42578125" style="47" bestFit="1" customWidth="1"/>
    <col min="2268" max="2268" width="7.7109375" style="47" bestFit="1" customWidth="1"/>
    <col min="2269" max="2269" width="11.5703125" style="47" customWidth="1"/>
    <col min="2270" max="2270" width="9.140625" style="47"/>
    <col min="2271" max="2271" width="8.5703125" style="47" customWidth="1"/>
    <col min="2272" max="2272" width="8" style="47" customWidth="1"/>
    <col min="2273" max="2507" width="9.140625" style="47"/>
    <col min="2508" max="2508" width="7.28515625" style="47" bestFit="1" customWidth="1"/>
    <col min="2509" max="2509" width="6.7109375" style="47" customWidth="1"/>
    <col min="2510" max="2510" width="7.28515625" style="47" bestFit="1" customWidth="1"/>
    <col min="2511" max="2511" width="9.42578125" style="47" bestFit="1" customWidth="1"/>
    <col min="2512" max="2512" width="47.140625" style="47" customWidth="1"/>
    <col min="2513" max="2513" width="10.42578125" style="47" bestFit="1" customWidth="1"/>
    <col min="2514" max="2514" width="11.7109375" style="47" customWidth="1"/>
    <col min="2515" max="2515" width="7.7109375" style="47" bestFit="1" customWidth="1"/>
    <col min="2516" max="2516" width="10.28515625" style="47" customWidth="1"/>
    <col min="2517" max="2517" width="10" style="47" customWidth="1"/>
    <col min="2518" max="2519" width="8.140625" style="47" customWidth="1"/>
    <col min="2520" max="2521" width="0" style="47" hidden="1" customWidth="1"/>
    <col min="2522" max="2522" width="10.42578125" style="47" customWidth="1"/>
    <col min="2523" max="2523" width="10.42578125" style="47" bestFit="1" customWidth="1"/>
    <col min="2524" max="2524" width="7.7109375" style="47" bestFit="1" customWidth="1"/>
    <col min="2525" max="2525" width="11.5703125" style="47" customWidth="1"/>
    <col min="2526" max="2526" width="9.140625" style="47"/>
    <col min="2527" max="2527" width="8.5703125" style="47" customWidth="1"/>
    <col min="2528" max="2528" width="8" style="47" customWidth="1"/>
    <col min="2529" max="2763" width="9.140625" style="47"/>
    <col min="2764" max="2764" width="7.28515625" style="47" bestFit="1" customWidth="1"/>
    <col min="2765" max="2765" width="6.7109375" style="47" customWidth="1"/>
    <col min="2766" max="2766" width="7.28515625" style="47" bestFit="1" customWidth="1"/>
    <col min="2767" max="2767" width="9.42578125" style="47" bestFit="1" customWidth="1"/>
    <col min="2768" max="2768" width="47.140625" style="47" customWidth="1"/>
    <col min="2769" max="2769" width="10.42578125" style="47" bestFit="1" customWidth="1"/>
    <col min="2770" max="2770" width="11.7109375" style="47" customWidth="1"/>
    <col min="2771" max="2771" width="7.7109375" style="47" bestFit="1" customWidth="1"/>
    <col min="2772" max="2772" width="10.28515625" style="47" customWidth="1"/>
    <col min="2773" max="2773" width="10" style="47" customWidth="1"/>
    <col min="2774" max="2775" width="8.140625" style="47" customWidth="1"/>
    <col min="2776" max="2777" width="0" style="47" hidden="1" customWidth="1"/>
    <col min="2778" max="2778" width="10.42578125" style="47" customWidth="1"/>
    <col min="2779" max="2779" width="10.42578125" style="47" bestFit="1" customWidth="1"/>
    <col min="2780" max="2780" width="7.7109375" style="47" bestFit="1" customWidth="1"/>
    <col min="2781" max="2781" width="11.5703125" style="47" customWidth="1"/>
    <col min="2782" max="2782" width="9.140625" style="47"/>
    <col min="2783" max="2783" width="8.5703125" style="47" customWidth="1"/>
    <col min="2784" max="2784" width="8" style="47" customWidth="1"/>
    <col min="2785" max="3019" width="9.140625" style="47"/>
    <col min="3020" max="3020" width="7.28515625" style="47" bestFit="1" customWidth="1"/>
    <col min="3021" max="3021" width="6.7109375" style="47" customWidth="1"/>
    <col min="3022" max="3022" width="7.28515625" style="47" bestFit="1" customWidth="1"/>
    <col min="3023" max="3023" width="9.42578125" style="47" bestFit="1" customWidth="1"/>
    <col min="3024" max="3024" width="47.140625" style="47" customWidth="1"/>
    <col min="3025" max="3025" width="10.42578125" style="47" bestFit="1" customWidth="1"/>
    <col min="3026" max="3026" width="11.7109375" style="47" customWidth="1"/>
    <col min="3027" max="3027" width="7.7109375" style="47" bestFit="1" customWidth="1"/>
    <col min="3028" max="3028" width="10.28515625" style="47" customWidth="1"/>
    <col min="3029" max="3029" width="10" style="47" customWidth="1"/>
    <col min="3030" max="3031" width="8.140625" style="47" customWidth="1"/>
    <col min="3032" max="3033" width="0" style="47" hidden="1" customWidth="1"/>
    <col min="3034" max="3034" width="10.42578125" style="47" customWidth="1"/>
    <col min="3035" max="3035" width="10.42578125" style="47" bestFit="1" customWidth="1"/>
    <col min="3036" max="3036" width="7.7109375" style="47" bestFit="1" customWidth="1"/>
    <col min="3037" max="3037" width="11.5703125" style="47" customWidth="1"/>
    <col min="3038" max="3038" width="9.140625" style="47"/>
    <col min="3039" max="3039" width="8.5703125" style="47" customWidth="1"/>
    <col min="3040" max="3040" width="8" style="47" customWidth="1"/>
    <col min="3041" max="3275" width="9.140625" style="47"/>
    <col min="3276" max="3276" width="7.28515625" style="47" bestFit="1" customWidth="1"/>
    <col min="3277" max="3277" width="6.7109375" style="47" customWidth="1"/>
    <col min="3278" max="3278" width="7.28515625" style="47" bestFit="1" customWidth="1"/>
    <col min="3279" max="3279" width="9.42578125" style="47" bestFit="1" customWidth="1"/>
    <col min="3280" max="3280" width="47.140625" style="47" customWidth="1"/>
    <col min="3281" max="3281" width="10.42578125" style="47" bestFit="1" customWidth="1"/>
    <col min="3282" max="3282" width="11.7109375" style="47" customWidth="1"/>
    <col min="3283" max="3283" width="7.7109375" style="47" bestFit="1" customWidth="1"/>
    <col min="3284" max="3284" width="10.28515625" style="47" customWidth="1"/>
    <col min="3285" max="3285" width="10" style="47" customWidth="1"/>
    <col min="3286" max="3287" width="8.140625" style="47" customWidth="1"/>
    <col min="3288" max="3289" width="0" style="47" hidden="1" customWidth="1"/>
    <col min="3290" max="3290" width="10.42578125" style="47" customWidth="1"/>
    <col min="3291" max="3291" width="10.42578125" style="47" bestFit="1" customWidth="1"/>
    <col min="3292" max="3292" width="7.7109375" style="47" bestFit="1" customWidth="1"/>
    <col min="3293" max="3293" width="11.5703125" style="47" customWidth="1"/>
    <col min="3294" max="3294" width="9.140625" style="47"/>
    <col min="3295" max="3295" width="8.5703125" style="47" customWidth="1"/>
    <col min="3296" max="3296" width="8" style="47" customWidth="1"/>
    <col min="3297" max="3531" width="9.140625" style="47"/>
    <col min="3532" max="3532" width="7.28515625" style="47" bestFit="1" customWidth="1"/>
    <col min="3533" max="3533" width="6.7109375" style="47" customWidth="1"/>
    <col min="3534" max="3534" width="7.28515625" style="47" bestFit="1" customWidth="1"/>
    <col min="3535" max="3535" width="9.42578125" style="47" bestFit="1" customWidth="1"/>
    <col min="3536" max="3536" width="47.140625" style="47" customWidth="1"/>
    <col min="3537" max="3537" width="10.42578125" style="47" bestFit="1" customWidth="1"/>
    <col min="3538" max="3538" width="11.7109375" style="47" customWidth="1"/>
    <col min="3539" max="3539" width="7.7109375" style="47" bestFit="1" customWidth="1"/>
    <col min="3540" max="3540" width="10.28515625" style="47" customWidth="1"/>
    <col min="3541" max="3541" width="10" style="47" customWidth="1"/>
    <col min="3542" max="3543" width="8.140625" style="47" customWidth="1"/>
    <col min="3544" max="3545" width="0" style="47" hidden="1" customWidth="1"/>
    <col min="3546" max="3546" width="10.42578125" style="47" customWidth="1"/>
    <col min="3547" max="3547" width="10.42578125" style="47" bestFit="1" customWidth="1"/>
    <col min="3548" max="3548" width="7.7109375" style="47" bestFit="1" customWidth="1"/>
    <col min="3549" max="3549" width="11.5703125" style="47" customWidth="1"/>
    <col min="3550" max="3550" width="9.140625" style="47"/>
    <col min="3551" max="3551" width="8.5703125" style="47" customWidth="1"/>
    <col min="3552" max="3552" width="8" style="47" customWidth="1"/>
    <col min="3553" max="3787" width="9.140625" style="47"/>
    <col min="3788" max="3788" width="7.28515625" style="47" bestFit="1" customWidth="1"/>
    <col min="3789" max="3789" width="6.7109375" style="47" customWidth="1"/>
    <col min="3790" max="3790" width="7.28515625" style="47" bestFit="1" customWidth="1"/>
    <col min="3791" max="3791" width="9.42578125" style="47" bestFit="1" customWidth="1"/>
    <col min="3792" max="3792" width="47.140625" style="47" customWidth="1"/>
    <col min="3793" max="3793" width="10.42578125" style="47" bestFit="1" customWidth="1"/>
    <col min="3794" max="3794" width="11.7109375" style="47" customWidth="1"/>
    <col min="3795" max="3795" width="7.7109375" style="47" bestFit="1" customWidth="1"/>
    <col min="3796" max="3796" width="10.28515625" style="47" customWidth="1"/>
    <col min="3797" max="3797" width="10" style="47" customWidth="1"/>
    <col min="3798" max="3799" width="8.140625" style="47" customWidth="1"/>
    <col min="3800" max="3801" width="0" style="47" hidden="1" customWidth="1"/>
    <col min="3802" max="3802" width="10.42578125" style="47" customWidth="1"/>
    <col min="3803" max="3803" width="10.42578125" style="47" bestFit="1" customWidth="1"/>
    <col min="3804" max="3804" width="7.7109375" style="47" bestFit="1" customWidth="1"/>
    <col min="3805" max="3805" width="11.5703125" style="47" customWidth="1"/>
    <col min="3806" max="3806" width="9.140625" style="47"/>
    <col min="3807" max="3807" width="8.5703125" style="47" customWidth="1"/>
    <col min="3808" max="3808" width="8" style="47" customWidth="1"/>
    <col min="3809" max="4043" width="9.140625" style="47"/>
    <col min="4044" max="4044" width="7.28515625" style="47" bestFit="1" customWidth="1"/>
    <col min="4045" max="4045" width="6.7109375" style="47" customWidth="1"/>
    <col min="4046" max="4046" width="7.28515625" style="47" bestFit="1" customWidth="1"/>
    <col min="4047" max="4047" width="9.42578125" style="47" bestFit="1" customWidth="1"/>
    <col min="4048" max="4048" width="47.140625" style="47" customWidth="1"/>
    <col min="4049" max="4049" width="10.42578125" style="47" bestFit="1" customWidth="1"/>
    <col min="4050" max="4050" width="11.7109375" style="47" customWidth="1"/>
    <col min="4051" max="4051" width="7.7109375" style="47" bestFit="1" customWidth="1"/>
    <col min="4052" max="4052" width="10.28515625" style="47" customWidth="1"/>
    <col min="4053" max="4053" width="10" style="47" customWidth="1"/>
    <col min="4054" max="4055" width="8.140625" style="47" customWidth="1"/>
    <col min="4056" max="4057" width="0" style="47" hidden="1" customWidth="1"/>
    <col min="4058" max="4058" width="10.42578125" style="47" customWidth="1"/>
    <col min="4059" max="4059" width="10.42578125" style="47" bestFit="1" customWidth="1"/>
    <col min="4060" max="4060" width="7.7109375" style="47" bestFit="1" customWidth="1"/>
    <col min="4061" max="4061" width="11.5703125" style="47" customWidth="1"/>
    <col min="4062" max="4062" width="9.140625" style="47"/>
    <col min="4063" max="4063" width="8.5703125" style="47" customWidth="1"/>
    <col min="4064" max="4064" width="8" style="47" customWidth="1"/>
    <col min="4065" max="4299" width="9.140625" style="47"/>
    <col min="4300" max="4300" width="7.28515625" style="47" bestFit="1" customWidth="1"/>
    <col min="4301" max="4301" width="6.7109375" style="47" customWidth="1"/>
    <col min="4302" max="4302" width="7.28515625" style="47" bestFit="1" customWidth="1"/>
    <col min="4303" max="4303" width="9.42578125" style="47" bestFit="1" customWidth="1"/>
    <col min="4304" max="4304" width="47.140625" style="47" customWidth="1"/>
    <col min="4305" max="4305" width="10.42578125" style="47" bestFit="1" customWidth="1"/>
    <col min="4306" max="4306" width="11.7109375" style="47" customWidth="1"/>
    <col min="4307" max="4307" width="7.7109375" style="47" bestFit="1" customWidth="1"/>
    <col min="4308" max="4308" width="10.28515625" style="47" customWidth="1"/>
    <col min="4309" max="4309" width="10" style="47" customWidth="1"/>
    <col min="4310" max="4311" width="8.140625" style="47" customWidth="1"/>
    <col min="4312" max="4313" width="0" style="47" hidden="1" customWidth="1"/>
    <col min="4314" max="4314" width="10.42578125" style="47" customWidth="1"/>
    <col min="4315" max="4315" width="10.42578125" style="47" bestFit="1" customWidth="1"/>
    <col min="4316" max="4316" width="7.7109375" style="47" bestFit="1" customWidth="1"/>
    <col min="4317" max="4317" width="11.5703125" style="47" customWidth="1"/>
    <col min="4318" max="4318" width="9.140625" style="47"/>
    <col min="4319" max="4319" width="8.5703125" style="47" customWidth="1"/>
    <col min="4320" max="4320" width="8" style="47" customWidth="1"/>
    <col min="4321" max="4555" width="9.140625" style="47"/>
    <col min="4556" max="4556" width="7.28515625" style="47" bestFit="1" customWidth="1"/>
    <col min="4557" max="4557" width="6.7109375" style="47" customWidth="1"/>
    <col min="4558" max="4558" width="7.28515625" style="47" bestFit="1" customWidth="1"/>
    <col min="4559" max="4559" width="9.42578125" style="47" bestFit="1" customWidth="1"/>
    <col min="4560" max="4560" width="47.140625" style="47" customWidth="1"/>
    <col min="4561" max="4561" width="10.42578125" style="47" bestFit="1" customWidth="1"/>
    <col min="4562" max="4562" width="11.7109375" style="47" customWidth="1"/>
    <col min="4563" max="4563" width="7.7109375" style="47" bestFit="1" customWidth="1"/>
    <col min="4564" max="4564" width="10.28515625" style="47" customWidth="1"/>
    <col min="4565" max="4565" width="10" style="47" customWidth="1"/>
    <col min="4566" max="4567" width="8.140625" style="47" customWidth="1"/>
    <col min="4568" max="4569" width="0" style="47" hidden="1" customWidth="1"/>
    <col min="4570" max="4570" width="10.42578125" style="47" customWidth="1"/>
    <col min="4571" max="4571" width="10.42578125" style="47" bestFit="1" customWidth="1"/>
    <col min="4572" max="4572" width="7.7109375" style="47" bestFit="1" customWidth="1"/>
    <col min="4573" max="4573" width="11.5703125" style="47" customWidth="1"/>
    <col min="4574" max="4574" width="9.140625" style="47"/>
    <col min="4575" max="4575" width="8.5703125" style="47" customWidth="1"/>
    <col min="4576" max="4576" width="8" style="47" customWidth="1"/>
    <col min="4577" max="4811" width="9.140625" style="47"/>
    <col min="4812" max="4812" width="7.28515625" style="47" bestFit="1" customWidth="1"/>
    <col min="4813" max="4813" width="6.7109375" style="47" customWidth="1"/>
    <col min="4814" max="4814" width="7.28515625" style="47" bestFit="1" customWidth="1"/>
    <col min="4815" max="4815" width="9.42578125" style="47" bestFit="1" customWidth="1"/>
    <col min="4816" max="4816" width="47.140625" style="47" customWidth="1"/>
    <col min="4817" max="4817" width="10.42578125" style="47" bestFit="1" customWidth="1"/>
    <col min="4818" max="4818" width="11.7109375" style="47" customWidth="1"/>
    <col min="4819" max="4819" width="7.7109375" style="47" bestFit="1" customWidth="1"/>
    <col min="4820" max="4820" width="10.28515625" style="47" customWidth="1"/>
    <col min="4821" max="4821" width="10" style="47" customWidth="1"/>
    <col min="4822" max="4823" width="8.140625" style="47" customWidth="1"/>
    <col min="4824" max="4825" width="0" style="47" hidden="1" customWidth="1"/>
    <col min="4826" max="4826" width="10.42578125" style="47" customWidth="1"/>
    <col min="4827" max="4827" width="10.42578125" style="47" bestFit="1" customWidth="1"/>
    <col min="4828" max="4828" width="7.7109375" style="47" bestFit="1" customWidth="1"/>
    <col min="4829" max="4829" width="11.5703125" style="47" customWidth="1"/>
    <col min="4830" max="4830" width="9.140625" style="47"/>
    <col min="4831" max="4831" width="8.5703125" style="47" customWidth="1"/>
    <col min="4832" max="4832" width="8" style="47" customWidth="1"/>
    <col min="4833" max="5067" width="9.140625" style="47"/>
    <col min="5068" max="5068" width="7.28515625" style="47" bestFit="1" customWidth="1"/>
    <col min="5069" max="5069" width="6.7109375" style="47" customWidth="1"/>
    <col min="5070" max="5070" width="7.28515625" style="47" bestFit="1" customWidth="1"/>
    <col min="5071" max="5071" width="9.42578125" style="47" bestFit="1" customWidth="1"/>
    <col min="5072" max="5072" width="47.140625" style="47" customWidth="1"/>
    <col min="5073" max="5073" width="10.42578125" style="47" bestFit="1" customWidth="1"/>
    <col min="5074" max="5074" width="11.7109375" style="47" customWidth="1"/>
    <col min="5075" max="5075" width="7.7109375" style="47" bestFit="1" customWidth="1"/>
    <col min="5076" max="5076" width="10.28515625" style="47" customWidth="1"/>
    <col min="5077" max="5077" width="10" style="47" customWidth="1"/>
    <col min="5078" max="5079" width="8.140625" style="47" customWidth="1"/>
    <col min="5080" max="5081" width="0" style="47" hidden="1" customWidth="1"/>
    <col min="5082" max="5082" width="10.42578125" style="47" customWidth="1"/>
    <col min="5083" max="5083" width="10.42578125" style="47" bestFit="1" customWidth="1"/>
    <col min="5084" max="5084" width="7.7109375" style="47" bestFit="1" customWidth="1"/>
    <col min="5085" max="5085" width="11.5703125" style="47" customWidth="1"/>
    <col min="5086" max="5086" width="9.140625" style="47"/>
    <col min="5087" max="5087" width="8.5703125" style="47" customWidth="1"/>
    <col min="5088" max="5088" width="8" style="47" customWidth="1"/>
    <col min="5089" max="5323" width="9.140625" style="47"/>
    <col min="5324" max="5324" width="7.28515625" style="47" bestFit="1" customWidth="1"/>
    <col min="5325" max="5325" width="6.7109375" style="47" customWidth="1"/>
    <col min="5326" max="5326" width="7.28515625" style="47" bestFit="1" customWidth="1"/>
    <col min="5327" max="5327" width="9.42578125" style="47" bestFit="1" customWidth="1"/>
    <col min="5328" max="5328" width="47.140625" style="47" customWidth="1"/>
    <col min="5329" max="5329" width="10.42578125" style="47" bestFit="1" customWidth="1"/>
    <col min="5330" max="5330" width="11.7109375" style="47" customWidth="1"/>
    <col min="5331" max="5331" width="7.7109375" style="47" bestFit="1" customWidth="1"/>
    <col min="5332" max="5332" width="10.28515625" style="47" customWidth="1"/>
    <col min="5333" max="5333" width="10" style="47" customWidth="1"/>
    <col min="5334" max="5335" width="8.140625" style="47" customWidth="1"/>
    <col min="5336" max="5337" width="0" style="47" hidden="1" customWidth="1"/>
    <col min="5338" max="5338" width="10.42578125" style="47" customWidth="1"/>
    <col min="5339" max="5339" width="10.42578125" style="47" bestFit="1" customWidth="1"/>
    <col min="5340" max="5340" width="7.7109375" style="47" bestFit="1" customWidth="1"/>
    <col min="5341" max="5341" width="11.5703125" style="47" customWidth="1"/>
    <col min="5342" max="5342" width="9.140625" style="47"/>
    <col min="5343" max="5343" width="8.5703125" style="47" customWidth="1"/>
    <col min="5344" max="5344" width="8" style="47" customWidth="1"/>
    <col min="5345" max="5579" width="9.140625" style="47"/>
    <col min="5580" max="5580" width="7.28515625" style="47" bestFit="1" customWidth="1"/>
    <col min="5581" max="5581" width="6.7109375" style="47" customWidth="1"/>
    <col min="5582" max="5582" width="7.28515625" style="47" bestFit="1" customWidth="1"/>
    <col min="5583" max="5583" width="9.42578125" style="47" bestFit="1" customWidth="1"/>
    <col min="5584" max="5584" width="47.140625" style="47" customWidth="1"/>
    <col min="5585" max="5585" width="10.42578125" style="47" bestFit="1" customWidth="1"/>
    <col min="5586" max="5586" width="11.7109375" style="47" customWidth="1"/>
    <col min="5587" max="5587" width="7.7109375" style="47" bestFit="1" customWidth="1"/>
    <col min="5588" max="5588" width="10.28515625" style="47" customWidth="1"/>
    <col min="5589" max="5589" width="10" style="47" customWidth="1"/>
    <col min="5590" max="5591" width="8.140625" style="47" customWidth="1"/>
    <col min="5592" max="5593" width="0" style="47" hidden="1" customWidth="1"/>
    <col min="5594" max="5594" width="10.42578125" style="47" customWidth="1"/>
    <col min="5595" max="5595" width="10.42578125" style="47" bestFit="1" customWidth="1"/>
    <col min="5596" max="5596" width="7.7109375" style="47" bestFit="1" customWidth="1"/>
    <col min="5597" max="5597" width="11.5703125" style="47" customWidth="1"/>
    <col min="5598" max="5598" width="9.140625" style="47"/>
    <col min="5599" max="5599" width="8.5703125" style="47" customWidth="1"/>
    <col min="5600" max="5600" width="8" style="47" customWidth="1"/>
    <col min="5601" max="5835" width="9.140625" style="47"/>
    <col min="5836" max="5836" width="7.28515625" style="47" bestFit="1" customWidth="1"/>
    <col min="5837" max="5837" width="6.7109375" style="47" customWidth="1"/>
    <col min="5838" max="5838" width="7.28515625" style="47" bestFit="1" customWidth="1"/>
    <col min="5839" max="5839" width="9.42578125" style="47" bestFit="1" customWidth="1"/>
    <col min="5840" max="5840" width="47.140625" style="47" customWidth="1"/>
    <col min="5841" max="5841" width="10.42578125" style="47" bestFit="1" customWidth="1"/>
    <col min="5842" max="5842" width="11.7109375" style="47" customWidth="1"/>
    <col min="5843" max="5843" width="7.7109375" style="47" bestFit="1" customWidth="1"/>
    <col min="5844" max="5844" width="10.28515625" style="47" customWidth="1"/>
    <col min="5845" max="5845" width="10" style="47" customWidth="1"/>
    <col min="5846" max="5847" width="8.140625" style="47" customWidth="1"/>
    <col min="5848" max="5849" width="0" style="47" hidden="1" customWidth="1"/>
    <col min="5850" max="5850" width="10.42578125" style="47" customWidth="1"/>
    <col min="5851" max="5851" width="10.42578125" style="47" bestFit="1" customWidth="1"/>
    <col min="5852" max="5852" width="7.7109375" style="47" bestFit="1" customWidth="1"/>
    <col min="5853" max="5853" width="11.5703125" style="47" customWidth="1"/>
    <col min="5854" max="5854" width="9.140625" style="47"/>
    <col min="5855" max="5855" width="8.5703125" style="47" customWidth="1"/>
    <col min="5856" max="5856" width="8" style="47" customWidth="1"/>
    <col min="5857" max="6091" width="9.140625" style="47"/>
    <col min="6092" max="6092" width="7.28515625" style="47" bestFit="1" customWidth="1"/>
    <col min="6093" max="6093" width="6.7109375" style="47" customWidth="1"/>
    <col min="6094" max="6094" width="7.28515625" style="47" bestFit="1" customWidth="1"/>
    <col min="6095" max="6095" width="9.42578125" style="47" bestFit="1" customWidth="1"/>
    <col min="6096" max="6096" width="47.140625" style="47" customWidth="1"/>
    <col min="6097" max="6097" width="10.42578125" style="47" bestFit="1" customWidth="1"/>
    <col min="6098" max="6098" width="11.7109375" style="47" customWidth="1"/>
    <col min="6099" max="6099" width="7.7109375" style="47" bestFit="1" customWidth="1"/>
    <col min="6100" max="6100" width="10.28515625" style="47" customWidth="1"/>
    <col min="6101" max="6101" width="10" style="47" customWidth="1"/>
    <col min="6102" max="6103" width="8.140625" style="47" customWidth="1"/>
    <col min="6104" max="6105" width="0" style="47" hidden="1" customWidth="1"/>
    <col min="6106" max="6106" width="10.42578125" style="47" customWidth="1"/>
    <col min="6107" max="6107" width="10.42578125" style="47" bestFit="1" customWidth="1"/>
    <col min="6108" max="6108" width="7.7109375" style="47" bestFit="1" customWidth="1"/>
    <col min="6109" max="6109" width="11.5703125" style="47" customWidth="1"/>
    <col min="6110" max="6110" width="9.140625" style="47"/>
    <col min="6111" max="6111" width="8.5703125" style="47" customWidth="1"/>
    <col min="6112" max="6112" width="8" style="47" customWidth="1"/>
    <col min="6113" max="6347" width="9.140625" style="47"/>
    <col min="6348" max="6348" width="7.28515625" style="47" bestFit="1" customWidth="1"/>
    <col min="6349" max="6349" width="6.7109375" style="47" customWidth="1"/>
    <col min="6350" max="6350" width="7.28515625" style="47" bestFit="1" customWidth="1"/>
    <col min="6351" max="6351" width="9.42578125" style="47" bestFit="1" customWidth="1"/>
    <col min="6352" max="6352" width="47.140625" style="47" customWidth="1"/>
    <col min="6353" max="6353" width="10.42578125" style="47" bestFit="1" customWidth="1"/>
    <col min="6354" max="6354" width="11.7109375" style="47" customWidth="1"/>
    <col min="6355" max="6355" width="7.7109375" style="47" bestFit="1" customWidth="1"/>
    <col min="6356" max="6356" width="10.28515625" style="47" customWidth="1"/>
    <col min="6357" max="6357" width="10" style="47" customWidth="1"/>
    <col min="6358" max="6359" width="8.140625" style="47" customWidth="1"/>
    <col min="6360" max="6361" width="0" style="47" hidden="1" customWidth="1"/>
    <col min="6362" max="6362" width="10.42578125" style="47" customWidth="1"/>
    <col min="6363" max="6363" width="10.42578125" style="47" bestFit="1" customWidth="1"/>
    <col min="6364" max="6364" width="7.7109375" style="47" bestFit="1" customWidth="1"/>
    <col min="6365" max="6365" width="11.5703125" style="47" customWidth="1"/>
    <col min="6366" max="6366" width="9.140625" style="47"/>
    <col min="6367" max="6367" width="8.5703125" style="47" customWidth="1"/>
    <col min="6368" max="6368" width="8" style="47" customWidth="1"/>
    <col min="6369" max="6603" width="9.140625" style="47"/>
    <col min="6604" max="6604" width="7.28515625" style="47" bestFit="1" customWidth="1"/>
    <col min="6605" max="6605" width="6.7109375" style="47" customWidth="1"/>
    <col min="6606" max="6606" width="7.28515625" style="47" bestFit="1" customWidth="1"/>
    <col min="6607" max="6607" width="9.42578125" style="47" bestFit="1" customWidth="1"/>
    <col min="6608" max="6608" width="47.140625" style="47" customWidth="1"/>
    <col min="6609" max="6609" width="10.42578125" style="47" bestFit="1" customWidth="1"/>
    <col min="6610" max="6610" width="11.7109375" style="47" customWidth="1"/>
    <col min="6611" max="6611" width="7.7109375" style="47" bestFit="1" customWidth="1"/>
    <col min="6612" max="6612" width="10.28515625" style="47" customWidth="1"/>
    <col min="6613" max="6613" width="10" style="47" customWidth="1"/>
    <col min="6614" max="6615" width="8.140625" style="47" customWidth="1"/>
    <col min="6616" max="6617" width="0" style="47" hidden="1" customWidth="1"/>
    <col min="6618" max="6618" width="10.42578125" style="47" customWidth="1"/>
    <col min="6619" max="6619" width="10.42578125" style="47" bestFit="1" customWidth="1"/>
    <col min="6620" max="6620" width="7.7109375" style="47" bestFit="1" customWidth="1"/>
    <col min="6621" max="6621" width="11.5703125" style="47" customWidth="1"/>
    <col min="6622" max="6622" width="9.140625" style="47"/>
    <col min="6623" max="6623" width="8.5703125" style="47" customWidth="1"/>
    <col min="6624" max="6624" width="8" style="47" customWidth="1"/>
    <col min="6625" max="6859" width="9.140625" style="47"/>
    <col min="6860" max="6860" width="7.28515625" style="47" bestFit="1" customWidth="1"/>
    <col min="6861" max="6861" width="6.7109375" style="47" customWidth="1"/>
    <col min="6862" max="6862" width="7.28515625" style="47" bestFit="1" customWidth="1"/>
    <col min="6863" max="6863" width="9.42578125" style="47" bestFit="1" customWidth="1"/>
    <col min="6864" max="6864" width="47.140625" style="47" customWidth="1"/>
    <col min="6865" max="6865" width="10.42578125" style="47" bestFit="1" customWidth="1"/>
    <col min="6866" max="6866" width="11.7109375" style="47" customWidth="1"/>
    <col min="6867" max="6867" width="7.7109375" style="47" bestFit="1" customWidth="1"/>
    <col min="6868" max="6868" width="10.28515625" style="47" customWidth="1"/>
    <col min="6869" max="6869" width="10" style="47" customWidth="1"/>
    <col min="6870" max="6871" width="8.140625" style="47" customWidth="1"/>
    <col min="6872" max="6873" width="0" style="47" hidden="1" customWidth="1"/>
    <col min="6874" max="6874" width="10.42578125" style="47" customWidth="1"/>
    <col min="6875" max="6875" width="10.42578125" style="47" bestFit="1" customWidth="1"/>
    <col min="6876" max="6876" width="7.7109375" style="47" bestFit="1" customWidth="1"/>
    <col min="6877" max="6877" width="11.5703125" style="47" customWidth="1"/>
    <col min="6878" max="6878" width="9.140625" style="47"/>
    <col min="6879" max="6879" width="8.5703125" style="47" customWidth="1"/>
    <col min="6880" max="6880" width="8" style="47" customWidth="1"/>
    <col min="6881" max="7115" width="9.140625" style="47"/>
    <col min="7116" max="7116" width="7.28515625" style="47" bestFit="1" customWidth="1"/>
    <col min="7117" max="7117" width="6.7109375" style="47" customWidth="1"/>
    <col min="7118" max="7118" width="7.28515625" style="47" bestFit="1" customWidth="1"/>
    <col min="7119" max="7119" width="9.42578125" style="47" bestFit="1" customWidth="1"/>
    <col min="7120" max="7120" width="47.140625" style="47" customWidth="1"/>
    <col min="7121" max="7121" width="10.42578125" style="47" bestFit="1" customWidth="1"/>
    <col min="7122" max="7122" width="11.7109375" style="47" customWidth="1"/>
    <col min="7123" max="7123" width="7.7109375" style="47" bestFit="1" customWidth="1"/>
    <col min="7124" max="7124" width="10.28515625" style="47" customWidth="1"/>
    <col min="7125" max="7125" width="10" style="47" customWidth="1"/>
    <col min="7126" max="7127" width="8.140625" style="47" customWidth="1"/>
    <col min="7128" max="7129" width="0" style="47" hidden="1" customWidth="1"/>
    <col min="7130" max="7130" width="10.42578125" style="47" customWidth="1"/>
    <col min="7131" max="7131" width="10.42578125" style="47" bestFit="1" customWidth="1"/>
    <col min="7132" max="7132" width="7.7109375" style="47" bestFit="1" customWidth="1"/>
    <col min="7133" max="7133" width="11.5703125" style="47" customWidth="1"/>
    <col min="7134" max="7134" width="9.140625" style="47"/>
    <col min="7135" max="7135" width="8.5703125" style="47" customWidth="1"/>
    <col min="7136" max="7136" width="8" style="47" customWidth="1"/>
    <col min="7137" max="7371" width="9.140625" style="47"/>
    <col min="7372" max="7372" width="7.28515625" style="47" bestFit="1" customWidth="1"/>
    <col min="7373" max="7373" width="6.7109375" style="47" customWidth="1"/>
    <col min="7374" max="7374" width="7.28515625" style="47" bestFit="1" customWidth="1"/>
    <col min="7375" max="7375" width="9.42578125" style="47" bestFit="1" customWidth="1"/>
    <col min="7376" max="7376" width="47.140625" style="47" customWidth="1"/>
    <col min="7377" max="7377" width="10.42578125" style="47" bestFit="1" customWidth="1"/>
    <col min="7378" max="7378" width="11.7109375" style="47" customWidth="1"/>
    <col min="7379" max="7379" width="7.7109375" style="47" bestFit="1" customWidth="1"/>
    <col min="7380" max="7380" width="10.28515625" style="47" customWidth="1"/>
    <col min="7381" max="7381" width="10" style="47" customWidth="1"/>
    <col min="7382" max="7383" width="8.140625" style="47" customWidth="1"/>
    <col min="7384" max="7385" width="0" style="47" hidden="1" customWidth="1"/>
    <col min="7386" max="7386" width="10.42578125" style="47" customWidth="1"/>
    <col min="7387" max="7387" width="10.42578125" style="47" bestFit="1" customWidth="1"/>
    <col min="7388" max="7388" width="7.7109375" style="47" bestFit="1" customWidth="1"/>
    <col min="7389" max="7389" width="11.5703125" style="47" customWidth="1"/>
    <col min="7390" max="7390" width="9.140625" style="47"/>
    <col min="7391" max="7391" width="8.5703125" style="47" customWidth="1"/>
    <col min="7392" max="7392" width="8" style="47" customWidth="1"/>
    <col min="7393" max="7627" width="9.140625" style="47"/>
    <col min="7628" max="7628" width="7.28515625" style="47" bestFit="1" customWidth="1"/>
    <col min="7629" max="7629" width="6.7109375" style="47" customWidth="1"/>
    <col min="7630" max="7630" width="7.28515625" style="47" bestFit="1" customWidth="1"/>
    <col min="7631" max="7631" width="9.42578125" style="47" bestFit="1" customWidth="1"/>
    <col min="7632" max="7632" width="47.140625" style="47" customWidth="1"/>
    <col min="7633" max="7633" width="10.42578125" style="47" bestFit="1" customWidth="1"/>
    <col min="7634" max="7634" width="11.7109375" style="47" customWidth="1"/>
    <col min="7635" max="7635" width="7.7109375" style="47" bestFit="1" customWidth="1"/>
    <col min="7636" max="7636" width="10.28515625" style="47" customWidth="1"/>
    <col min="7637" max="7637" width="10" style="47" customWidth="1"/>
    <col min="7638" max="7639" width="8.140625" style="47" customWidth="1"/>
    <col min="7640" max="7641" width="0" style="47" hidden="1" customWidth="1"/>
    <col min="7642" max="7642" width="10.42578125" style="47" customWidth="1"/>
    <col min="7643" max="7643" width="10.42578125" style="47" bestFit="1" customWidth="1"/>
    <col min="7644" max="7644" width="7.7109375" style="47" bestFit="1" customWidth="1"/>
    <col min="7645" max="7645" width="11.5703125" style="47" customWidth="1"/>
    <col min="7646" max="7646" width="9.140625" style="47"/>
    <col min="7647" max="7647" width="8.5703125" style="47" customWidth="1"/>
    <col min="7648" max="7648" width="8" style="47" customWidth="1"/>
    <col min="7649" max="7883" width="9.140625" style="47"/>
    <col min="7884" max="7884" width="7.28515625" style="47" bestFit="1" customWidth="1"/>
    <col min="7885" max="7885" width="6.7109375" style="47" customWidth="1"/>
    <col min="7886" max="7886" width="7.28515625" style="47" bestFit="1" customWidth="1"/>
    <col min="7887" max="7887" width="9.42578125" style="47" bestFit="1" customWidth="1"/>
    <col min="7888" max="7888" width="47.140625" style="47" customWidth="1"/>
    <col min="7889" max="7889" width="10.42578125" style="47" bestFit="1" customWidth="1"/>
    <col min="7890" max="7890" width="11.7109375" style="47" customWidth="1"/>
    <col min="7891" max="7891" width="7.7109375" style="47" bestFit="1" customWidth="1"/>
    <col min="7892" max="7892" width="10.28515625" style="47" customWidth="1"/>
    <col min="7893" max="7893" width="10" style="47" customWidth="1"/>
    <col min="7894" max="7895" width="8.140625" style="47" customWidth="1"/>
    <col min="7896" max="7897" width="0" style="47" hidden="1" customWidth="1"/>
    <col min="7898" max="7898" width="10.42578125" style="47" customWidth="1"/>
    <col min="7899" max="7899" width="10.42578125" style="47" bestFit="1" customWidth="1"/>
    <col min="7900" max="7900" width="7.7109375" style="47" bestFit="1" customWidth="1"/>
    <col min="7901" max="7901" width="11.5703125" style="47" customWidth="1"/>
    <col min="7902" max="7902" width="9.140625" style="47"/>
    <col min="7903" max="7903" width="8.5703125" style="47" customWidth="1"/>
    <col min="7904" max="7904" width="8" style="47" customWidth="1"/>
    <col min="7905" max="8139" width="9.140625" style="47"/>
    <col min="8140" max="8140" width="7.28515625" style="47" bestFit="1" customWidth="1"/>
    <col min="8141" max="8141" width="6.7109375" style="47" customWidth="1"/>
    <col min="8142" max="8142" width="7.28515625" style="47" bestFit="1" customWidth="1"/>
    <col min="8143" max="8143" width="9.42578125" style="47" bestFit="1" customWidth="1"/>
    <col min="8144" max="8144" width="47.140625" style="47" customWidth="1"/>
    <col min="8145" max="8145" width="10.42578125" style="47" bestFit="1" customWidth="1"/>
    <col min="8146" max="8146" width="11.7109375" style="47" customWidth="1"/>
    <col min="8147" max="8147" width="7.7109375" style="47" bestFit="1" customWidth="1"/>
    <col min="8148" max="8148" width="10.28515625" style="47" customWidth="1"/>
    <col min="8149" max="8149" width="10" style="47" customWidth="1"/>
    <col min="8150" max="8151" width="8.140625" style="47" customWidth="1"/>
    <col min="8152" max="8153" width="0" style="47" hidden="1" customWidth="1"/>
    <col min="8154" max="8154" width="10.42578125" style="47" customWidth="1"/>
    <col min="8155" max="8155" width="10.42578125" style="47" bestFit="1" customWidth="1"/>
    <col min="8156" max="8156" width="7.7109375" style="47" bestFit="1" customWidth="1"/>
    <col min="8157" max="8157" width="11.5703125" style="47" customWidth="1"/>
    <col min="8158" max="8158" width="9.140625" style="47"/>
    <col min="8159" max="8159" width="8.5703125" style="47" customWidth="1"/>
    <col min="8160" max="8160" width="8" style="47" customWidth="1"/>
    <col min="8161" max="8395" width="9.140625" style="47"/>
    <col min="8396" max="8396" width="7.28515625" style="47" bestFit="1" customWidth="1"/>
    <col min="8397" max="8397" width="6.7109375" style="47" customWidth="1"/>
    <col min="8398" max="8398" width="7.28515625" style="47" bestFit="1" customWidth="1"/>
    <col min="8399" max="8399" width="9.42578125" style="47" bestFit="1" customWidth="1"/>
    <col min="8400" max="8400" width="47.140625" style="47" customWidth="1"/>
    <col min="8401" max="8401" width="10.42578125" style="47" bestFit="1" customWidth="1"/>
    <col min="8402" max="8402" width="11.7109375" style="47" customWidth="1"/>
    <col min="8403" max="8403" width="7.7109375" style="47" bestFit="1" customWidth="1"/>
    <col min="8404" max="8404" width="10.28515625" style="47" customWidth="1"/>
    <col min="8405" max="8405" width="10" style="47" customWidth="1"/>
    <col min="8406" max="8407" width="8.140625" style="47" customWidth="1"/>
    <col min="8408" max="8409" width="0" style="47" hidden="1" customWidth="1"/>
    <col min="8410" max="8410" width="10.42578125" style="47" customWidth="1"/>
    <col min="8411" max="8411" width="10.42578125" style="47" bestFit="1" customWidth="1"/>
    <col min="8412" max="8412" width="7.7109375" style="47" bestFit="1" customWidth="1"/>
    <col min="8413" max="8413" width="11.5703125" style="47" customWidth="1"/>
    <col min="8414" max="8414" width="9.140625" style="47"/>
    <col min="8415" max="8415" width="8.5703125" style="47" customWidth="1"/>
    <col min="8416" max="8416" width="8" style="47" customWidth="1"/>
    <col min="8417" max="8651" width="9.140625" style="47"/>
    <col min="8652" max="8652" width="7.28515625" style="47" bestFit="1" customWidth="1"/>
    <col min="8653" max="8653" width="6.7109375" style="47" customWidth="1"/>
    <col min="8654" max="8654" width="7.28515625" style="47" bestFit="1" customWidth="1"/>
    <col min="8655" max="8655" width="9.42578125" style="47" bestFit="1" customWidth="1"/>
    <col min="8656" max="8656" width="47.140625" style="47" customWidth="1"/>
    <col min="8657" max="8657" width="10.42578125" style="47" bestFit="1" customWidth="1"/>
    <col min="8658" max="8658" width="11.7109375" style="47" customWidth="1"/>
    <col min="8659" max="8659" width="7.7109375" style="47" bestFit="1" customWidth="1"/>
    <col min="8660" max="8660" width="10.28515625" style="47" customWidth="1"/>
    <col min="8661" max="8661" width="10" style="47" customWidth="1"/>
    <col min="8662" max="8663" width="8.140625" style="47" customWidth="1"/>
    <col min="8664" max="8665" width="0" style="47" hidden="1" customWidth="1"/>
    <col min="8666" max="8666" width="10.42578125" style="47" customWidth="1"/>
    <col min="8667" max="8667" width="10.42578125" style="47" bestFit="1" customWidth="1"/>
    <col min="8668" max="8668" width="7.7109375" style="47" bestFit="1" customWidth="1"/>
    <col min="8669" max="8669" width="11.5703125" style="47" customWidth="1"/>
    <col min="8670" max="8670" width="9.140625" style="47"/>
    <col min="8671" max="8671" width="8.5703125" style="47" customWidth="1"/>
    <col min="8672" max="8672" width="8" style="47" customWidth="1"/>
    <col min="8673" max="8907" width="9.140625" style="47"/>
    <col min="8908" max="8908" width="7.28515625" style="47" bestFit="1" customWidth="1"/>
    <col min="8909" max="8909" width="6.7109375" style="47" customWidth="1"/>
    <col min="8910" max="8910" width="7.28515625" style="47" bestFit="1" customWidth="1"/>
    <col min="8911" max="8911" width="9.42578125" style="47" bestFit="1" customWidth="1"/>
    <col min="8912" max="8912" width="47.140625" style="47" customWidth="1"/>
    <col min="8913" max="8913" width="10.42578125" style="47" bestFit="1" customWidth="1"/>
    <col min="8914" max="8914" width="11.7109375" style="47" customWidth="1"/>
    <col min="8915" max="8915" width="7.7109375" style="47" bestFit="1" customWidth="1"/>
    <col min="8916" max="8916" width="10.28515625" style="47" customWidth="1"/>
    <col min="8917" max="8917" width="10" style="47" customWidth="1"/>
    <col min="8918" max="8919" width="8.140625" style="47" customWidth="1"/>
    <col min="8920" max="8921" width="0" style="47" hidden="1" customWidth="1"/>
    <col min="8922" max="8922" width="10.42578125" style="47" customWidth="1"/>
    <col min="8923" max="8923" width="10.42578125" style="47" bestFit="1" customWidth="1"/>
    <col min="8924" max="8924" width="7.7109375" style="47" bestFit="1" customWidth="1"/>
    <col min="8925" max="8925" width="11.5703125" style="47" customWidth="1"/>
    <col min="8926" max="8926" width="9.140625" style="47"/>
    <col min="8927" max="8927" width="8.5703125" style="47" customWidth="1"/>
    <col min="8928" max="8928" width="8" style="47" customWidth="1"/>
    <col min="8929" max="9163" width="9.140625" style="47"/>
    <col min="9164" max="9164" width="7.28515625" style="47" bestFit="1" customWidth="1"/>
    <col min="9165" max="9165" width="6.7109375" style="47" customWidth="1"/>
    <col min="9166" max="9166" width="7.28515625" style="47" bestFit="1" customWidth="1"/>
    <col min="9167" max="9167" width="9.42578125" style="47" bestFit="1" customWidth="1"/>
    <col min="9168" max="9168" width="47.140625" style="47" customWidth="1"/>
    <col min="9169" max="9169" width="10.42578125" style="47" bestFit="1" customWidth="1"/>
    <col min="9170" max="9170" width="11.7109375" style="47" customWidth="1"/>
    <col min="9171" max="9171" width="7.7109375" style="47" bestFit="1" customWidth="1"/>
    <col min="9172" max="9172" width="10.28515625" style="47" customWidth="1"/>
    <col min="9173" max="9173" width="10" style="47" customWidth="1"/>
    <col min="9174" max="9175" width="8.140625" style="47" customWidth="1"/>
    <col min="9176" max="9177" width="0" style="47" hidden="1" customWidth="1"/>
    <col min="9178" max="9178" width="10.42578125" style="47" customWidth="1"/>
    <col min="9179" max="9179" width="10.42578125" style="47" bestFit="1" customWidth="1"/>
    <col min="9180" max="9180" width="7.7109375" style="47" bestFit="1" customWidth="1"/>
    <col min="9181" max="9181" width="11.5703125" style="47" customWidth="1"/>
    <col min="9182" max="9182" width="9.140625" style="47"/>
    <col min="9183" max="9183" width="8.5703125" style="47" customWidth="1"/>
    <col min="9184" max="9184" width="8" style="47" customWidth="1"/>
    <col min="9185" max="9419" width="9.140625" style="47"/>
    <col min="9420" max="9420" width="7.28515625" style="47" bestFit="1" customWidth="1"/>
    <col min="9421" max="9421" width="6.7109375" style="47" customWidth="1"/>
    <col min="9422" max="9422" width="7.28515625" style="47" bestFit="1" customWidth="1"/>
    <col min="9423" max="9423" width="9.42578125" style="47" bestFit="1" customWidth="1"/>
    <col min="9424" max="9424" width="47.140625" style="47" customWidth="1"/>
    <col min="9425" max="9425" width="10.42578125" style="47" bestFit="1" customWidth="1"/>
    <col min="9426" max="9426" width="11.7109375" style="47" customWidth="1"/>
    <col min="9427" max="9427" width="7.7109375" style="47" bestFit="1" customWidth="1"/>
    <col min="9428" max="9428" width="10.28515625" style="47" customWidth="1"/>
    <col min="9429" max="9429" width="10" style="47" customWidth="1"/>
    <col min="9430" max="9431" width="8.140625" style="47" customWidth="1"/>
    <col min="9432" max="9433" width="0" style="47" hidden="1" customWidth="1"/>
    <col min="9434" max="9434" width="10.42578125" style="47" customWidth="1"/>
    <col min="9435" max="9435" width="10.42578125" style="47" bestFit="1" customWidth="1"/>
    <col min="9436" max="9436" width="7.7109375" style="47" bestFit="1" customWidth="1"/>
    <col min="9437" max="9437" width="11.5703125" style="47" customWidth="1"/>
    <col min="9438" max="9438" width="9.140625" style="47"/>
    <col min="9439" max="9439" width="8.5703125" style="47" customWidth="1"/>
    <col min="9440" max="9440" width="8" style="47" customWidth="1"/>
    <col min="9441" max="9675" width="9.140625" style="47"/>
    <col min="9676" max="9676" width="7.28515625" style="47" bestFit="1" customWidth="1"/>
    <col min="9677" max="9677" width="6.7109375" style="47" customWidth="1"/>
    <col min="9678" max="9678" width="7.28515625" style="47" bestFit="1" customWidth="1"/>
    <col min="9679" max="9679" width="9.42578125" style="47" bestFit="1" customWidth="1"/>
    <col min="9680" max="9680" width="47.140625" style="47" customWidth="1"/>
    <col min="9681" max="9681" width="10.42578125" style="47" bestFit="1" customWidth="1"/>
    <col min="9682" max="9682" width="11.7109375" style="47" customWidth="1"/>
    <col min="9683" max="9683" width="7.7109375" style="47" bestFit="1" customWidth="1"/>
    <col min="9684" max="9684" width="10.28515625" style="47" customWidth="1"/>
    <col min="9685" max="9685" width="10" style="47" customWidth="1"/>
    <col min="9686" max="9687" width="8.140625" style="47" customWidth="1"/>
    <col min="9688" max="9689" width="0" style="47" hidden="1" customWidth="1"/>
    <col min="9690" max="9690" width="10.42578125" style="47" customWidth="1"/>
    <col min="9691" max="9691" width="10.42578125" style="47" bestFit="1" customWidth="1"/>
    <col min="9692" max="9692" width="7.7109375" style="47" bestFit="1" customWidth="1"/>
    <col min="9693" max="9693" width="11.5703125" style="47" customWidth="1"/>
    <col min="9694" max="9694" width="9.140625" style="47"/>
    <col min="9695" max="9695" width="8.5703125" style="47" customWidth="1"/>
    <col min="9696" max="9696" width="8" style="47" customWidth="1"/>
    <col min="9697" max="9931" width="9.140625" style="47"/>
    <col min="9932" max="9932" width="7.28515625" style="47" bestFit="1" customWidth="1"/>
    <col min="9933" max="9933" width="6.7109375" style="47" customWidth="1"/>
    <col min="9934" max="9934" width="7.28515625" style="47" bestFit="1" customWidth="1"/>
    <col min="9935" max="9935" width="9.42578125" style="47" bestFit="1" customWidth="1"/>
    <col min="9936" max="9936" width="47.140625" style="47" customWidth="1"/>
    <col min="9937" max="9937" width="10.42578125" style="47" bestFit="1" customWidth="1"/>
    <col min="9938" max="9938" width="11.7109375" style="47" customWidth="1"/>
    <col min="9939" max="9939" width="7.7109375" style="47" bestFit="1" customWidth="1"/>
    <col min="9940" max="9940" width="10.28515625" style="47" customWidth="1"/>
    <col min="9941" max="9941" width="10" style="47" customWidth="1"/>
    <col min="9942" max="9943" width="8.140625" style="47" customWidth="1"/>
    <col min="9944" max="9945" width="0" style="47" hidden="1" customWidth="1"/>
    <col min="9946" max="9946" width="10.42578125" style="47" customWidth="1"/>
    <col min="9947" max="9947" width="10.42578125" style="47" bestFit="1" customWidth="1"/>
    <col min="9948" max="9948" width="7.7109375" style="47" bestFit="1" customWidth="1"/>
    <col min="9949" max="9949" width="11.5703125" style="47" customWidth="1"/>
    <col min="9950" max="9950" width="9.140625" style="47"/>
    <col min="9951" max="9951" width="8.5703125" style="47" customWidth="1"/>
    <col min="9952" max="9952" width="8" style="47" customWidth="1"/>
    <col min="9953" max="10187" width="9.140625" style="47"/>
    <col min="10188" max="10188" width="7.28515625" style="47" bestFit="1" customWidth="1"/>
    <col min="10189" max="10189" width="6.7109375" style="47" customWidth="1"/>
    <col min="10190" max="10190" width="7.28515625" style="47" bestFit="1" customWidth="1"/>
    <col min="10191" max="10191" width="9.42578125" style="47" bestFit="1" customWidth="1"/>
    <col min="10192" max="10192" width="47.140625" style="47" customWidth="1"/>
    <col min="10193" max="10193" width="10.42578125" style="47" bestFit="1" customWidth="1"/>
    <col min="10194" max="10194" width="11.7109375" style="47" customWidth="1"/>
    <col min="10195" max="10195" width="7.7109375" style="47" bestFit="1" customWidth="1"/>
    <col min="10196" max="10196" width="10.28515625" style="47" customWidth="1"/>
    <col min="10197" max="10197" width="10" style="47" customWidth="1"/>
    <col min="10198" max="10199" width="8.140625" style="47" customWidth="1"/>
    <col min="10200" max="10201" width="0" style="47" hidden="1" customWidth="1"/>
    <col min="10202" max="10202" width="10.42578125" style="47" customWidth="1"/>
    <col min="10203" max="10203" width="10.42578125" style="47" bestFit="1" customWidth="1"/>
    <col min="10204" max="10204" width="7.7109375" style="47" bestFit="1" customWidth="1"/>
    <col min="10205" max="10205" width="11.5703125" style="47" customWidth="1"/>
    <col min="10206" max="10206" width="9.140625" style="47"/>
    <col min="10207" max="10207" width="8.5703125" style="47" customWidth="1"/>
    <col min="10208" max="10208" width="8" style="47" customWidth="1"/>
    <col min="10209" max="10443" width="9.140625" style="47"/>
    <col min="10444" max="10444" width="7.28515625" style="47" bestFit="1" customWidth="1"/>
    <col min="10445" max="10445" width="6.7109375" style="47" customWidth="1"/>
    <col min="10446" max="10446" width="7.28515625" style="47" bestFit="1" customWidth="1"/>
    <col min="10447" max="10447" width="9.42578125" style="47" bestFit="1" customWidth="1"/>
    <col min="10448" max="10448" width="47.140625" style="47" customWidth="1"/>
    <col min="10449" max="10449" width="10.42578125" style="47" bestFit="1" customWidth="1"/>
    <col min="10450" max="10450" width="11.7109375" style="47" customWidth="1"/>
    <col min="10451" max="10451" width="7.7109375" style="47" bestFit="1" customWidth="1"/>
    <col min="10452" max="10452" width="10.28515625" style="47" customWidth="1"/>
    <col min="10453" max="10453" width="10" style="47" customWidth="1"/>
    <col min="10454" max="10455" width="8.140625" style="47" customWidth="1"/>
    <col min="10456" max="10457" width="0" style="47" hidden="1" customWidth="1"/>
    <col min="10458" max="10458" width="10.42578125" style="47" customWidth="1"/>
    <col min="10459" max="10459" width="10.42578125" style="47" bestFit="1" customWidth="1"/>
    <col min="10460" max="10460" width="7.7109375" style="47" bestFit="1" customWidth="1"/>
    <col min="10461" max="10461" width="11.5703125" style="47" customWidth="1"/>
    <col min="10462" max="10462" width="9.140625" style="47"/>
    <col min="10463" max="10463" width="8.5703125" style="47" customWidth="1"/>
    <col min="10464" max="10464" width="8" style="47" customWidth="1"/>
    <col min="10465" max="10699" width="9.140625" style="47"/>
    <col min="10700" max="10700" width="7.28515625" style="47" bestFit="1" customWidth="1"/>
    <col min="10701" max="10701" width="6.7109375" style="47" customWidth="1"/>
    <col min="10702" max="10702" width="7.28515625" style="47" bestFit="1" customWidth="1"/>
    <col min="10703" max="10703" width="9.42578125" style="47" bestFit="1" customWidth="1"/>
    <col min="10704" max="10704" width="47.140625" style="47" customWidth="1"/>
    <col min="10705" max="10705" width="10.42578125" style="47" bestFit="1" customWidth="1"/>
    <col min="10706" max="10706" width="11.7109375" style="47" customWidth="1"/>
    <col min="10707" max="10707" width="7.7109375" style="47" bestFit="1" customWidth="1"/>
    <col min="10708" max="10708" width="10.28515625" style="47" customWidth="1"/>
    <col min="10709" max="10709" width="10" style="47" customWidth="1"/>
    <col min="10710" max="10711" width="8.140625" style="47" customWidth="1"/>
    <col min="10712" max="10713" width="0" style="47" hidden="1" customWidth="1"/>
    <col min="10714" max="10714" width="10.42578125" style="47" customWidth="1"/>
    <col min="10715" max="10715" width="10.42578125" style="47" bestFit="1" customWidth="1"/>
    <col min="10716" max="10716" width="7.7109375" style="47" bestFit="1" customWidth="1"/>
    <col min="10717" max="10717" width="11.5703125" style="47" customWidth="1"/>
    <col min="10718" max="10718" width="9.140625" style="47"/>
    <col min="10719" max="10719" width="8.5703125" style="47" customWidth="1"/>
    <col min="10720" max="10720" width="8" style="47" customWidth="1"/>
    <col min="10721" max="10955" width="9.140625" style="47"/>
    <col min="10956" max="10956" width="7.28515625" style="47" bestFit="1" customWidth="1"/>
    <col min="10957" max="10957" width="6.7109375" style="47" customWidth="1"/>
    <col min="10958" max="10958" width="7.28515625" style="47" bestFit="1" customWidth="1"/>
    <col min="10959" max="10959" width="9.42578125" style="47" bestFit="1" customWidth="1"/>
    <col min="10960" max="10960" width="47.140625" style="47" customWidth="1"/>
    <col min="10961" max="10961" width="10.42578125" style="47" bestFit="1" customWidth="1"/>
    <col min="10962" max="10962" width="11.7109375" style="47" customWidth="1"/>
    <col min="10963" max="10963" width="7.7109375" style="47" bestFit="1" customWidth="1"/>
    <col min="10964" max="10964" width="10.28515625" style="47" customWidth="1"/>
    <col min="10965" max="10965" width="10" style="47" customWidth="1"/>
    <col min="10966" max="10967" width="8.140625" style="47" customWidth="1"/>
    <col min="10968" max="10969" width="0" style="47" hidden="1" customWidth="1"/>
    <col min="10970" max="10970" width="10.42578125" style="47" customWidth="1"/>
    <col min="10971" max="10971" width="10.42578125" style="47" bestFit="1" customWidth="1"/>
    <col min="10972" max="10972" width="7.7109375" style="47" bestFit="1" customWidth="1"/>
    <col min="10973" max="10973" width="11.5703125" style="47" customWidth="1"/>
    <col min="10974" max="10974" width="9.140625" style="47"/>
    <col min="10975" max="10975" width="8.5703125" style="47" customWidth="1"/>
    <col min="10976" max="10976" width="8" style="47" customWidth="1"/>
    <col min="10977" max="11211" width="9.140625" style="47"/>
    <col min="11212" max="11212" width="7.28515625" style="47" bestFit="1" customWidth="1"/>
    <col min="11213" max="11213" width="6.7109375" style="47" customWidth="1"/>
    <col min="11214" max="11214" width="7.28515625" style="47" bestFit="1" customWidth="1"/>
    <col min="11215" max="11215" width="9.42578125" style="47" bestFit="1" customWidth="1"/>
    <col min="11216" max="11216" width="47.140625" style="47" customWidth="1"/>
    <col min="11217" max="11217" width="10.42578125" style="47" bestFit="1" customWidth="1"/>
    <col min="11218" max="11218" width="11.7109375" style="47" customWidth="1"/>
    <col min="11219" max="11219" width="7.7109375" style="47" bestFit="1" customWidth="1"/>
    <col min="11220" max="11220" width="10.28515625" style="47" customWidth="1"/>
    <col min="11221" max="11221" width="10" style="47" customWidth="1"/>
    <col min="11222" max="11223" width="8.140625" style="47" customWidth="1"/>
    <col min="11224" max="11225" width="0" style="47" hidden="1" customWidth="1"/>
    <col min="11226" max="11226" width="10.42578125" style="47" customWidth="1"/>
    <col min="11227" max="11227" width="10.42578125" style="47" bestFit="1" customWidth="1"/>
    <col min="11228" max="11228" width="7.7109375" style="47" bestFit="1" customWidth="1"/>
    <col min="11229" max="11229" width="11.5703125" style="47" customWidth="1"/>
    <col min="11230" max="11230" width="9.140625" style="47"/>
    <col min="11231" max="11231" width="8.5703125" style="47" customWidth="1"/>
    <col min="11232" max="11232" width="8" style="47" customWidth="1"/>
    <col min="11233" max="11467" width="9.140625" style="47"/>
    <col min="11468" max="11468" width="7.28515625" style="47" bestFit="1" customWidth="1"/>
    <col min="11469" max="11469" width="6.7109375" style="47" customWidth="1"/>
    <col min="11470" max="11470" width="7.28515625" style="47" bestFit="1" customWidth="1"/>
    <col min="11471" max="11471" width="9.42578125" style="47" bestFit="1" customWidth="1"/>
    <col min="11472" max="11472" width="47.140625" style="47" customWidth="1"/>
    <col min="11473" max="11473" width="10.42578125" style="47" bestFit="1" customWidth="1"/>
    <col min="11474" max="11474" width="11.7109375" style="47" customWidth="1"/>
    <col min="11475" max="11475" width="7.7109375" style="47" bestFit="1" customWidth="1"/>
    <col min="11476" max="11476" width="10.28515625" style="47" customWidth="1"/>
    <col min="11477" max="11477" width="10" style="47" customWidth="1"/>
    <col min="11478" max="11479" width="8.140625" style="47" customWidth="1"/>
    <col min="11480" max="11481" width="0" style="47" hidden="1" customWidth="1"/>
    <col min="11482" max="11482" width="10.42578125" style="47" customWidth="1"/>
    <col min="11483" max="11483" width="10.42578125" style="47" bestFit="1" customWidth="1"/>
    <col min="11484" max="11484" width="7.7109375" style="47" bestFit="1" customWidth="1"/>
    <col min="11485" max="11485" width="11.5703125" style="47" customWidth="1"/>
    <col min="11486" max="11486" width="9.140625" style="47"/>
    <col min="11487" max="11487" width="8.5703125" style="47" customWidth="1"/>
    <col min="11488" max="11488" width="8" style="47" customWidth="1"/>
    <col min="11489" max="11723" width="9.140625" style="47"/>
    <col min="11724" max="11724" width="7.28515625" style="47" bestFit="1" customWidth="1"/>
    <col min="11725" max="11725" width="6.7109375" style="47" customWidth="1"/>
    <col min="11726" max="11726" width="7.28515625" style="47" bestFit="1" customWidth="1"/>
    <col min="11727" max="11727" width="9.42578125" style="47" bestFit="1" customWidth="1"/>
    <col min="11728" max="11728" width="47.140625" style="47" customWidth="1"/>
    <col min="11729" max="11729" width="10.42578125" style="47" bestFit="1" customWidth="1"/>
    <col min="11730" max="11730" width="11.7109375" style="47" customWidth="1"/>
    <col min="11731" max="11731" width="7.7109375" style="47" bestFit="1" customWidth="1"/>
    <col min="11732" max="11732" width="10.28515625" style="47" customWidth="1"/>
    <col min="11733" max="11733" width="10" style="47" customWidth="1"/>
    <col min="11734" max="11735" width="8.140625" style="47" customWidth="1"/>
    <col min="11736" max="11737" width="0" style="47" hidden="1" customWidth="1"/>
    <col min="11738" max="11738" width="10.42578125" style="47" customWidth="1"/>
    <col min="11739" max="11739" width="10.42578125" style="47" bestFit="1" customWidth="1"/>
    <col min="11740" max="11740" width="7.7109375" style="47" bestFit="1" customWidth="1"/>
    <col min="11741" max="11741" width="11.5703125" style="47" customWidth="1"/>
    <col min="11742" max="11742" width="9.140625" style="47"/>
    <col min="11743" max="11743" width="8.5703125" style="47" customWidth="1"/>
    <col min="11744" max="11744" width="8" style="47" customWidth="1"/>
    <col min="11745" max="11979" width="9.140625" style="47"/>
    <col min="11980" max="11980" width="7.28515625" style="47" bestFit="1" customWidth="1"/>
    <col min="11981" max="11981" width="6.7109375" style="47" customWidth="1"/>
    <col min="11982" max="11982" width="7.28515625" style="47" bestFit="1" customWidth="1"/>
    <col min="11983" max="11983" width="9.42578125" style="47" bestFit="1" customWidth="1"/>
    <col min="11984" max="11984" width="47.140625" style="47" customWidth="1"/>
    <col min="11985" max="11985" width="10.42578125" style="47" bestFit="1" customWidth="1"/>
    <col min="11986" max="11986" width="11.7109375" style="47" customWidth="1"/>
    <col min="11987" max="11987" width="7.7109375" style="47" bestFit="1" customWidth="1"/>
    <col min="11988" max="11988" width="10.28515625" style="47" customWidth="1"/>
    <col min="11989" max="11989" width="10" style="47" customWidth="1"/>
    <col min="11990" max="11991" width="8.140625" style="47" customWidth="1"/>
    <col min="11992" max="11993" width="0" style="47" hidden="1" customWidth="1"/>
    <col min="11994" max="11994" width="10.42578125" style="47" customWidth="1"/>
    <col min="11995" max="11995" width="10.42578125" style="47" bestFit="1" customWidth="1"/>
    <col min="11996" max="11996" width="7.7109375" style="47" bestFit="1" customWidth="1"/>
    <col min="11997" max="11997" width="11.5703125" style="47" customWidth="1"/>
    <col min="11998" max="11998" width="9.140625" style="47"/>
    <col min="11999" max="11999" width="8.5703125" style="47" customWidth="1"/>
    <col min="12000" max="12000" width="8" style="47" customWidth="1"/>
    <col min="12001" max="12235" width="9.140625" style="47"/>
    <col min="12236" max="12236" width="7.28515625" style="47" bestFit="1" customWidth="1"/>
    <col min="12237" max="12237" width="6.7109375" style="47" customWidth="1"/>
    <col min="12238" max="12238" width="7.28515625" style="47" bestFit="1" customWidth="1"/>
    <col min="12239" max="12239" width="9.42578125" style="47" bestFit="1" customWidth="1"/>
    <col min="12240" max="12240" width="47.140625" style="47" customWidth="1"/>
    <col min="12241" max="12241" width="10.42578125" style="47" bestFit="1" customWidth="1"/>
    <col min="12242" max="12242" width="11.7109375" style="47" customWidth="1"/>
    <col min="12243" max="12243" width="7.7109375" style="47" bestFit="1" customWidth="1"/>
    <col min="12244" max="12244" width="10.28515625" style="47" customWidth="1"/>
    <col min="12245" max="12245" width="10" style="47" customWidth="1"/>
    <col min="12246" max="12247" width="8.140625" style="47" customWidth="1"/>
    <col min="12248" max="12249" width="0" style="47" hidden="1" customWidth="1"/>
    <col min="12250" max="12250" width="10.42578125" style="47" customWidth="1"/>
    <col min="12251" max="12251" width="10.42578125" style="47" bestFit="1" customWidth="1"/>
    <col min="12252" max="12252" width="7.7109375" style="47" bestFit="1" customWidth="1"/>
    <col min="12253" max="12253" width="11.5703125" style="47" customWidth="1"/>
    <col min="12254" max="12254" width="9.140625" style="47"/>
    <col min="12255" max="12255" width="8.5703125" style="47" customWidth="1"/>
    <col min="12256" max="12256" width="8" style="47" customWidth="1"/>
    <col min="12257" max="12491" width="9.140625" style="47"/>
    <col min="12492" max="12492" width="7.28515625" style="47" bestFit="1" customWidth="1"/>
    <col min="12493" max="12493" width="6.7109375" style="47" customWidth="1"/>
    <col min="12494" max="12494" width="7.28515625" style="47" bestFit="1" customWidth="1"/>
    <col min="12495" max="12495" width="9.42578125" style="47" bestFit="1" customWidth="1"/>
    <col min="12496" max="12496" width="47.140625" style="47" customWidth="1"/>
    <col min="12497" max="12497" width="10.42578125" style="47" bestFit="1" customWidth="1"/>
    <col min="12498" max="12498" width="11.7109375" style="47" customWidth="1"/>
    <col min="12499" max="12499" width="7.7109375" style="47" bestFit="1" customWidth="1"/>
    <col min="12500" max="12500" width="10.28515625" style="47" customWidth="1"/>
    <col min="12501" max="12501" width="10" style="47" customWidth="1"/>
    <col min="12502" max="12503" width="8.140625" style="47" customWidth="1"/>
    <col min="12504" max="12505" width="0" style="47" hidden="1" customWidth="1"/>
    <col min="12506" max="12506" width="10.42578125" style="47" customWidth="1"/>
    <col min="12507" max="12507" width="10.42578125" style="47" bestFit="1" customWidth="1"/>
    <col min="12508" max="12508" width="7.7109375" style="47" bestFit="1" customWidth="1"/>
    <col min="12509" max="12509" width="11.5703125" style="47" customWidth="1"/>
    <col min="12510" max="12510" width="9.140625" style="47"/>
    <col min="12511" max="12511" width="8.5703125" style="47" customWidth="1"/>
    <col min="12512" max="12512" width="8" style="47" customWidth="1"/>
    <col min="12513" max="12747" width="9.140625" style="47"/>
    <col min="12748" max="12748" width="7.28515625" style="47" bestFit="1" customWidth="1"/>
    <col min="12749" max="12749" width="6.7109375" style="47" customWidth="1"/>
    <col min="12750" max="12750" width="7.28515625" style="47" bestFit="1" customWidth="1"/>
    <col min="12751" max="12751" width="9.42578125" style="47" bestFit="1" customWidth="1"/>
    <col min="12752" max="12752" width="47.140625" style="47" customWidth="1"/>
    <col min="12753" max="12753" width="10.42578125" style="47" bestFit="1" customWidth="1"/>
    <col min="12754" max="12754" width="11.7109375" style="47" customWidth="1"/>
    <col min="12755" max="12755" width="7.7109375" style="47" bestFit="1" customWidth="1"/>
    <col min="12756" max="12756" width="10.28515625" style="47" customWidth="1"/>
    <col min="12757" max="12757" width="10" style="47" customWidth="1"/>
    <col min="12758" max="12759" width="8.140625" style="47" customWidth="1"/>
    <col min="12760" max="12761" width="0" style="47" hidden="1" customWidth="1"/>
    <col min="12762" max="12762" width="10.42578125" style="47" customWidth="1"/>
    <col min="12763" max="12763" width="10.42578125" style="47" bestFit="1" customWidth="1"/>
    <col min="12764" max="12764" width="7.7109375" style="47" bestFit="1" customWidth="1"/>
    <col min="12765" max="12765" width="11.5703125" style="47" customWidth="1"/>
    <col min="12766" max="12766" width="9.140625" style="47"/>
    <col min="12767" max="12767" width="8.5703125" style="47" customWidth="1"/>
    <col min="12768" max="12768" width="8" style="47" customWidth="1"/>
    <col min="12769" max="13003" width="9.140625" style="47"/>
    <col min="13004" max="13004" width="7.28515625" style="47" bestFit="1" customWidth="1"/>
    <col min="13005" max="13005" width="6.7109375" style="47" customWidth="1"/>
    <col min="13006" max="13006" width="7.28515625" style="47" bestFit="1" customWidth="1"/>
    <col min="13007" max="13007" width="9.42578125" style="47" bestFit="1" customWidth="1"/>
    <col min="13008" max="13008" width="47.140625" style="47" customWidth="1"/>
    <col min="13009" max="13009" width="10.42578125" style="47" bestFit="1" customWidth="1"/>
    <col min="13010" max="13010" width="11.7109375" style="47" customWidth="1"/>
    <col min="13011" max="13011" width="7.7109375" style="47" bestFit="1" customWidth="1"/>
    <col min="13012" max="13012" width="10.28515625" style="47" customWidth="1"/>
    <col min="13013" max="13013" width="10" style="47" customWidth="1"/>
    <col min="13014" max="13015" width="8.140625" style="47" customWidth="1"/>
    <col min="13016" max="13017" width="0" style="47" hidden="1" customWidth="1"/>
    <col min="13018" max="13018" width="10.42578125" style="47" customWidth="1"/>
    <col min="13019" max="13019" width="10.42578125" style="47" bestFit="1" customWidth="1"/>
    <col min="13020" max="13020" width="7.7109375" style="47" bestFit="1" customWidth="1"/>
    <col min="13021" max="13021" width="11.5703125" style="47" customWidth="1"/>
    <col min="13022" max="13022" width="9.140625" style="47"/>
    <col min="13023" max="13023" width="8.5703125" style="47" customWidth="1"/>
    <col min="13024" max="13024" width="8" style="47" customWidth="1"/>
    <col min="13025" max="13259" width="9.140625" style="47"/>
    <col min="13260" max="13260" width="7.28515625" style="47" bestFit="1" customWidth="1"/>
    <col min="13261" max="13261" width="6.7109375" style="47" customWidth="1"/>
    <col min="13262" max="13262" width="7.28515625" style="47" bestFit="1" customWidth="1"/>
    <col min="13263" max="13263" width="9.42578125" style="47" bestFit="1" customWidth="1"/>
    <col min="13264" max="13264" width="47.140625" style="47" customWidth="1"/>
    <col min="13265" max="13265" width="10.42578125" style="47" bestFit="1" customWidth="1"/>
    <col min="13266" max="13266" width="11.7109375" style="47" customWidth="1"/>
    <col min="13267" max="13267" width="7.7109375" style="47" bestFit="1" customWidth="1"/>
    <col min="13268" max="13268" width="10.28515625" style="47" customWidth="1"/>
    <col min="13269" max="13269" width="10" style="47" customWidth="1"/>
    <col min="13270" max="13271" width="8.140625" style="47" customWidth="1"/>
    <col min="13272" max="13273" width="0" style="47" hidden="1" customWidth="1"/>
    <col min="13274" max="13274" width="10.42578125" style="47" customWidth="1"/>
    <col min="13275" max="13275" width="10.42578125" style="47" bestFit="1" customWidth="1"/>
    <col min="13276" max="13276" width="7.7109375" style="47" bestFit="1" customWidth="1"/>
    <col min="13277" max="13277" width="11.5703125" style="47" customWidth="1"/>
    <col min="13278" max="13278" width="9.140625" style="47"/>
    <col min="13279" max="13279" width="8.5703125" style="47" customWidth="1"/>
    <col min="13280" max="13280" width="8" style="47" customWidth="1"/>
    <col min="13281" max="13515" width="9.140625" style="47"/>
    <col min="13516" max="13516" width="7.28515625" style="47" bestFit="1" customWidth="1"/>
    <col min="13517" max="13517" width="6.7109375" style="47" customWidth="1"/>
    <col min="13518" max="13518" width="7.28515625" style="47" bestFit="1" customWidth="1"/>
    <col min="13519" max="13519" width="9.42578125" style="47" bestFit="1" customWidth="1"/>
    <col min="13520" max="13520" width="47.140625" style="47" customWidth="1"/>
    <col min="13521" max="13521" width="10.42578125" style="47" bestFit="1" customWidth="1"/>
    <col min="13522" max="13522" width="11.7109375" style="47" customWidth="1"/>
    <col min="13523" max="13523" width="7.7109375" style="47" bestFit="1" customWidth="1"/>
    <col min="13524" max="13524" width="10.28515625" style="47" customWidth="1"/>
    <col min="13525" max="13525" width="10" style="47" customWidth="1"/>
    <col min="13526" max="13527" width="8.140625" style="47" customWidth="1"/>
    <col min="13528" max="13529" width="0" style="47" hidden="1" customWidth="1"/>
    <col min="13530" max="13530" width="10.42578125" style="47" customWidth="1"/>
    <col min="13531" max="13531" width="10.42578125" style="47" bestFit="1" customWidth="1"/>
    <col min="13532" max="13532" width="7.7109375" style="47" bestFit="1" customWidth="1"/>
    <col min="13533" max="13533" width="11.5703125" style="47" customWidth="1"/>
    <col min="13534" max="13534" width="9.140625" style="47"/>
    <col min="13535" max="13535" width="8.5703125" style="47" customWidth="1"/>
    <col min="13536" max="13536" width="8" style="47" customWidth="1"/>
    <col min="13537" max="13771" width="9.140625" style="47"/>
    <col min="13772" max="13772" width="7.28515625" style="47" bestFit="1" customWidth="1"/>
    <col min="13773" max="13773" width="6.7109375" style="47" customWidth="1"/>
    <col min="13774" max="13774" width="7.28515625" style="47" bestFit="1" customWidth="1"/>
    <col min="13775" max="13775" width="9.42578125" style="47" bestFit="1" customWidth="1"/>
    <col min="13776" max="13776" width="47.140625" style="47" customWidth="1"/>
    <col min="13777" max="13777" width="10.42578125" style="47" bestFit="1" customWidth="1"/>
    <col min="13778" max="13778" width="11.7109375" style="47" customWidth="1"/>
    <col min="13779" max="13779" width="7.7109375" style="47" bestFit="1" customWidth="1"/>
    <col min="13780" max="13780" width="10.28515625" style="47" customWidth="1"/>
    <col min="13781" max="13781" width="10" style="47" customWidth="1"/>
    <col min="13782" max="13783" width="8.140625" style="47" customWidth="1"/>
    <col min="13784" max="13785" width="0" style="47" hidden="1" customWidth="1"/>
    <col min="13786" max="13786" width="10.42578125" style="47" customWidth="1"/>
    <col min="13787" max="13787" width="10.42578125" style="47" bestFit="1" customWidth="1"/>
    <col min="13788" max="13788" width="7.7109375" style="47" bestFit="1" customWidth="1"/>
    <col min="13789" max="13789" width="11.5703125" style="47" customWidth="1"/>
    <col min="13790" max="13790" width="9.140625" style="47"/>
    <col min="13791" max="13791" width="8.5703125" style="47" customWidth="1"/>
    <col min="13792" max="13792" width="8" style="47" customWidth="1"/>
    <col min="13793" max="14027" width="9.140625" style="47"/>
    <col min="14028" max="14028" width="7.28515625" style="47" bestFit="1" customWidth="1"/>
    <col min="14029" max="14029" width="6.7109375" style="47" customWidth="1"/>
    <col min="14030" max="14030" width="7.28515625" style="47" bestFit="1" customWidth="1"/>
    <col min="14031" max="14031" width="9.42578125" style="47" bestFit="1" customWidth="1"/>
    <col min="14032" max="14032" width="47.140625" style="47" customWidth="1"/>
    <col min="14033" max="14033" width="10.42578125" style="47" bestFit="1" customWidth="1"/>
    <col min="14034" max="14034" width="11.7109375" style="47" customWidth="1"/>
    <col min="14035" max="14035" width="7.7109375" style="47" bestFit="1" customWidth="1"/>
    <col min="14036" max="14036" width="10.28515625" style="47" customWidth="1"/>
    <col min="14037" max="14037" width="10" style="47" customWidth="1"/>
    <col min="14038" max="14039" width="8.140625" style="47" customWidth="1"/>
    <col min="14040" max="14041" width="0" style="47" hidden="1" customWidth="1"/>
    <col min="14042" max="14042" width="10.42578125" style="47" customWidth="1"/>
    <col min="14043" max="14043" width="10.42578125" style="47" bestFit="1" customWidth="1"/>
    <col min="14044" max="14044" width="7.7109375" style="47" bestFit="1" customWidth="1"/>
    <col min="14045" max="14045" width="11.5703125" style="47" customWidth="1"/>
    <col min="14046" max="14046" width="9.140625" style="47"/>
    <col min="14047" max="14047" width="8.5703125" style="47" customWidth="1"/>
    <col min="14048" max="14048" width="8" style="47" customWidth="1"/>
    <col min="14049" max="14283" width="9.140625" style="47"/>
    <col min="14284" max="14284" width="7.28515625" style="47" bestFit="1" customWidth="1"/>
    <col min="14285" max="14285" width="6.7109375" style="47" customWidth="1"/>
    <col min="14286" max="14286" width="7.28515625" style="47" bestFit="1" customWidth="1"/>
    <col min="14287" max="14287" width="9.42578125" style="47" bestFit="1" customWidth="1"/>
    <col min="14288" max="14288" width="47.140625" style="47" customWidth="1"/>
    <col min="14289" max="14289" width="10.42578125" style="47" bestFit="1" customWidth="1"/>
    <col min="14290" max="14290" width="11.7109375" style="47" customWidth="1"/>
    <col min="14291" max="14291" width="7.7109375" style="47" bestFit="1" customWidth="1"/>
    <col min="14292" max="14292" width="10.28515625" style="47" customWidth="1"/>
    <col min="14293" max="14293" width="10" style="47" customWidth="1"/>
    <col min="14294" max="14295" width="8.140625" style="47" customWidth="1"/>
    <col min="14296" max="14297" width="0" style="47" hidden="1" customWidth="1"/>
    <col min="14298" max="14298" width="10.42578125" style="47" customWidth="1"/>
    <col min="14299" max="14299" width="10.42578125" style="47" bestFit="1" customWidth="1"/>
    <col min="14300" max="14300" width="7.7109375" style="47" bestFit="1" customWidth="1"/>
    <col min="14301" max="14301" width="11.5703125" style="47" customWidth="1"/>
    <col min="14302" max="14302" width="9.140625" style="47"/>
    <col min="14303" max="14303" width="8.5703125" style="47" customWidth="1"/>
    <col min="14304" max="14304" width="8" style="47" customWidth="1"/>
    <col min="14305" max="14539" width="9.140625" style="47"/>
    <col min="14540" max="14540" width="7.28515625" style="47" bestFit="1" customWidth="1"/>
    <col min="14541" max="14541" width="6.7109375" style="47" customWidth="1"/>
    <col min="14542" max="14542" width="7.28515625" style="47" bestFit="1" customWidth="1"/>
    <col min="14543" max="14543" width="9.42578125" style="47" bestFit="1" customWidth="1"/>
    <col min="14544" max="14544" width="47.140625" style="47" customWidth="1"/>
    <col min="14545" max="14545" width="10.42578125" style="47" bestFit="1" customWidth="1"/>
    <col min="14546" max="14546" width="11.7109375" style="47" customWidth="1"/>
    <col min="14547" max="14547" width="7.7109375" style="47" bestFit="1" customWidth="1"/>
    <col min="14548" max="14548" width="10.28515625" style="47" customWidth="1"/>
    <col min="14549" max="14549" width="10" style="47" customWidth="1"/>
    <col min="14550" max="14551" width="8.140625" style="47" customWidth="1"/>
    <col min="14552" max="14553" width="0" style="47" hidden="1" customWidth="1"/>
    <col min="14554" max="14554" width="10.42578125" style="47" customWidth="1"/>
    <col min="14555" max="14555" width="10.42578125" style="47" bestFit="1" customWidth="1"/>
    <col min="14556" max="14556" width="7.7109375" style="47" bestFit="1" customWidth="1"/>
    <col min="14557" max="14557" width="11.5703125" style="47" customWidth="1"/>
    <col min="14558" max="14558" width="9.140625" style="47"/>
    <col min="14559" max="14559" width="8.5703125" style="47" customWidth="1"/>
    <col min="14560" max="14560" width="8" style="47" customWidth="1"/>
    <col min="14561" max="14795" width="9.140625" style="47"/>
    <col min="14796" max="14796" width="7.28515625" style="47" bestFit="1" customWidth="1"/>
    <col min="14797" max="14797" width="6.7109375" style="47" customWidth="1"/>
    <col min="14798" max="14798" width="7.28515625" style="47" bestFit="1" customWidth="1"/>
    <col min="14799" max="14799" width="9.42578125" style="47" bestFit="1" customWidth="1"/>
    <col min="14800" max="14800" width="47.140625" style="47" customWidth="1"/>
    <col min="14801" max="14801" width="10.42578125" style="47" bestFit="1" customWidth="1"/>
    <col min="14802" max="14802" width="11.7109375" style="47" customWidth="1"/>
    <col min="14803" max="14803" width="7.7109375" style="47" bestFit="1" customWidth="1"/>
    <col min="14804" max="14804" width="10.28515625" style="47" customWidth="1"/>
    <col min="14805" max="14805" width="10" style="47" customWidth="1"/>
    <col min="14806" max="14807" width="8.140625" style="47" customWidth="1"/>
    <col min="14808" max="14809" width="0" style="47" hidden="1" customWidth="1"/>
    <col min="14810" max="14810" width="10.42578125" style="47" customWidth="1"/>
    <col min="14811" max="14811" width="10.42578125" style="47" bestFit="1" customWidth="1"/>
    <col min="14812" max="14812" width="7.7109375" style="47" bestFit="1" customWidth="1"/>
    <col min="14813" max="14813" width="11.5703125" style="47" customWidth="1"/>
    <col min="14814" max="14814" width="9.140625" style="47"/>
    <col min="14815" max="14815" width="8.5703125" style="47" customWidth="1"/>
    <col min="14816" max="14816" width="8" style="47" customWidth="1"/>
    <col min="14817" max="15051" width="9.140625" style="47"/>
    <col min="15052" max="15052" width="7.28515625" style="47" bestFit="1" customWidth="1"/>
    <col min="15053" max="15053" width="6.7109375" style="47" customWidth="1"/>
    <col min="15054" max="15054" width="7.28515625" style="47" bestFit="1" customWidth="1"/>
    <col min="15055" max="15055" width="9.42578125" style="47" bestFit="1" customWidth="1"/>
    <col min="15056" max="15056" width="47.140625" style="47" customWidth="1"/>
    <col min="15057" max="15057" width="10.42578125" style="47" bestFit="1" customWidth="1"/>
    <col min="15058" max="15058" width="11.7109375" style="47" customWidth="1"/>
    <col min="15059" max="15059" width="7.7109375" style="47" bestFit="1" customWidth="1"/>
    <col min="15060" max="15060" width="10.28515625" style="47" customWidth="1"/>
    <col min="15061" max="15061" width="10" style="47" customWidth="1"/>
    <col min="15062" max="15063" width="8.140625" style="47" customWidth="1"/>
    <col min="15064" max="15065" width="0" style="47" hidden="1" customWidth="1"/>
    <col min="15066" max="15066" width="10.42578125" style="47" customWidth="1"/>
    <col min="15067" max="15067" width="10.42578125" style="47" bestFit="1" customWidth="1"/>
    <col min="15068" max="15068" width="7.7109375" style="47" bestFit="1" customWidth="1"/>
    <col min="15069" max="15069" width="11.5703125" style="47" customWidth="1"/>
    <col min="15070" max="15070" width="9.140625" style="47"/>
    <col min="15071" max="15071" width="8.5703125" style="47" customWidth="1"/>
    <col min="15072" max="15072" width="8" style="47" customWidth="1"/>
    <col min="15073" max="15307" width="9.140625" style="47"/>
    <col min="15308" max="15308" width="7.28515625" style="47" bestFit="1" customWidth="1"/>
    <col min="15309" max="15309" width="6.7109375" style="47" customWidth="1"/>
    <col min="15310" max="15310" width="7.28515625" style="47" bestFit="1" customWidth="1"/>
    <col min="15311" max="15311" width="9.42578125" style="47" bestFit="1" customWidth="1"/>
    <col min="15312" max="15312" width="47.140625" style="47" customWidth="1"/>
    <col min="15313" max="15313" width="10.42578125" style="47" bestFit="1" customWidth="1"/>
    <col min="15314" max="15314" width="11.7109375" style="47" customWidth="1"/>
    <col min="15315" max="15315" width="7.7109375" style="47" bestFit="1" customWidth="1"/>
    <col min="15316" max="15316" width="10.28515625" style="47" customWidth="1"/>
    <col min="15317" max="15317" width="10" style="47" customWidth="1"/>
    <col min="15318" max="15319" width="8.140625" style="47" customWidth="1"/>
    <col min="15320" max="15321" width="0" style="47" hidden="1" customWidth="1"/>
    <col min="15322" max="15322" width="10.42578125" style="47" customWidth="1"/>
    <col min="15323" max="15323" width="10.42578125" style="47" bestFit="1" customWidth="1"/>
    <col min="15324" max="15324" width="7.7109375" style="47" bestFit="1" customWidth="1"/>
    <col min="15325" max="15325" width="11.5703125" style="47" customWidth="1"/>
    <col min="15326" max="15326" width="9.140625" style="47"/>
    <col min="15327" max="15327" width="8.5703125" style="47" customWidth="1"/>
    <col min="15328" max="15328" width="8" style="47" customWidth="1"/>
    <col min="15329" max="15563" width="9.140625" style="47"/>
    <col min="15564" max="15564" width="7.28515625" style="47" bestFit="1" customWidth="1"/>
    <col min="15565" max="15565" width="6.7109375" style="47" customWidth="1"/>
    <col min="15566" max="15566" width="7.28515625" style="47" bestFit="1" customWidth="1"/>
    <col min="15567" max="15567" width="9.42578125" style="47" bestFit="1" customWidth="1"/>
    <col min="15568" max="15568" width="47.140625" style="47" customWidth="1"/>
    <col min="15569" max="15569" width="10.42578125" style="47" bestFit="1" customWidth="1"/>
    <col min="15570" max="15570" width="11.7109375" style="47" customWidth="1"/>
    <col min="15571" max="15571" width="7.7109375" style="47" bestFit="1" customWidth="1"/>
    <col min="15572" max="15572" width="10.28515625" style="47" customWidth="1"/>
    <col min="15573" max="15573" width="10" style="47" customWidth="1"/>
    <col min="15574" max="15575" width="8.140625" style="47" customWidth="1"/>
    <col min="15576" max="15577" width="0" style="47" hidden="1" customWidth="1"/>
    <col min="15578" max="15578" width="10.42578125" style="47" customWidth="1"/>
    <col min="15579" max="15579" width="10.42578125" style="47" bestFit="1" customWidth="1"/>
    <col min="15580" max="15580" width="7.7109375" style="47" bestFit="1" customWidth="1"/>
    <col min="15581" max="15581" width="11.5703125" style="47" customWidth="1"/>
    <col min="15582" max="15582" width="9.140625" style="47"/>
    <col min="15583" max="15583" width="8.5703125" style="47" customWidth="1"/>
    <col min="15584" max="15584" width="8" style="47" customWidth="1"/>
    <col min="15585" max="15819" width="9.140625" style="47"/>
    <col min="15820" max="15820" width="7.28515625" style="47" bestFit="1" customWidth="1"/>
    <col min="15821" max="15821" width="6.7109375" style="47" customWidth="1"/>
    <col min="15822" max="15822" width="7.28515625" style="47" bestFit="1" customWidth="1"/>
    <col min="15823" max="15823" width="9.42578125" style="47" bestFit="1" customWidth="1"/>
    <col min="15824" max="15824" width="47.140625" style="47" customWidth="1"/>
    <col min="15825" max="15825" width="10.42578125" style="47" bestFit="1" customWidth="1"/>
    <col min="15826" max="15826" width="11.7109375" style="47" customWidth="1"/>
    <col min="15827" max="15827" width="7.7109375" style="47" bestFit="1" customWidth="1"/>
    <col min="15828" max="15828" width="10.28515625" style="47" customWidth="1"/>
    <col min="15829" max="15829" width="10" style="47" customWidth="1"/>
    <col min="15830" max="15831" width="8.140625" style="47" customWidth="1"/>
    <col min="15832" max="15833" width="0" style="47" hidden="1" customWidth="1"/>
    <col min="15834" max="15834" width="10.42578125" style="47" customWidth="1"/>
    <col min="15835" max="15835" width="10.42578125" style="47" bestFit="1" customWidth="1"/>
    <col min="15836" max="15836" width="7.7109375" style="47" bestFit="1" customWidth="1"/>
    <col min="15837" max="15837" width="11.5703125" style="47" customWidth="1"/>
    <col min="15838" max="15838" width="9.140625" style="47"/>
    <col min="15839" max="15839" width="8.5703125" style="47" customWidth="1"/>
    <col min="15840" max="15840" width="8" style="47" customWidth="1"/>
    <col min="15841" max="16075" width="9.140625" style="47"/>
    <col min="16076" max="16076" width="7.28515625" style="47" bestFit="1" customWidth="1"/>
    <col min="16077" max="16077" width="6.7109375" style="47" customWidth="1"/>
    <col min="16078" max="16078" width="7.28515625" style="47" bestFit="1" customWidth="1"/>
    <col min="16079" max="16079" width="9.42578125" style="47" bestFit="1" customWidth="1"/>
    <col min="16080" max="16080" width="47.140625" style="47" customWidth="1"/>
    <col min="16081" max="16081" width="10.42578125" style="47" bestFit="1" customWidth="1"/>
    <col min="16082" max="16082" width="11.7109375" style="47" customWidth="1"/>
    <col min="16083" max="16083" width="7.7109375" style="47" bestFit="1" customWidth="1"/>
    <col min="16084" max="16084" width="10.28515625" style="47" customWidth="1"/>
    <col min="16085" max="16085" width="10" style="47" customWidth="1"/>
    <col min="16086" max="16087" width="8.140625" style="47" customWidth="1"/>
    <col min="16088" max="16089" width="0" style="47" hidden="1" customWidth="1"/>
    <col min="16090" max="16090" width="10.42578125" style="47" customWidth="1"/>
    <col min="16091" max="16091" width="10.42578125" style="47" bestFit="1" customWidth="1"/>
    <col min="16092" max="16092" width="7.7109375" style="47" bestFit="1" customWidth="1"/>
    <col min="16093" max="16093" width="11.5703125" style="47" customWidth="1"/>
    <col min="16094" max="16094" width="9.140625" style="47"/>
    <col min="16095" max="16095" width="8.5703125" style="47" customWidth="1"/>
    <col min="16096" max="16096" width="8" style="47" customWidth="1"/>
    <col min="16097" max="16384" width="9.140625" style="47"/>
  </cols>
  <sheetData>
    <row r="2" spans="1:523" ht="18.75" customHeight="1" x14ac:dyDescent="0.25">
      <c r="A2" s="300" t="s">
        <v>200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</row>
    <row r="3" spans="1:523" ht="12" customHeight="1" x14ac:dyDescent="0.2">
      <c r="C3" s="48"/>
      <c r="D3" s="48"/>
      <c r="E3" s="48"/>
      <c r="H3" s="111">
        <v>7.5345000000000004</v>
      </c>
      <c r="I3" s="87"/>
      <c r="O3" s="221">
        <f>H7-O7</f>
        <v>1649.7000000000116</v>
      </c>
      <c r="P3" s="87"/>
    </row>
    <row r="4" spans="1:523" ht="18.75" customHeight="1" x14ac:dyDescent="0.25">
      <c r="A4" s="302"/>
      <c r="B4" s="302" t="s">
        <v>60</v>
      </c>
      <c r="C4" s="302" t="s">
        <v>61</v>
      </c>
      <c r="D4" s="302" t="s">
        <v>62</v>
      </c>
      <c r="E4" s="304" t="s">
        <v>63</v>
      </c>
      <c r="F4" s="89"/>
      <c r="G4" s="89"/>
      <c r="H4" s="297" t="s">
        <v>190</v>
      </c>
      <c r="I4" s="298"/>
      <c r="J4" s="298"/>
      <c r="K4" s="298"/>
      <c r="L4" s="298"/>
      <c r="M4" s="298"/>
      <c r="N4" s="298"/>
      <c r="O4" s="297" t="s">
        <v>194</v>
      </c>
      <c r="P4" s="298"/>
      <c r="Q4" s="298"/>
      <c r="R4" s="298"/>
      <c r="S4" s="298"/>
      <c r="T4" s="298"/>
      <c r="U4" s="298"/>
      <c r="V4" s="299"/>
    </row>
    <row r="5" spans="1:523" s="53" customFormat="1" ht="97.5" customHeight="1" x14ac:dyDescent="0.25">
      <c r="A5" s="303"/>
      <c r="B5" s="303"/>
      <c r="C5" s="303"/>
      <c r="D5" s="303"/>
      <c r="E5" s="305"/>
      <c r="F5" s="51" t="s">
        <v>67</v>
      </c>
      <c r="G5" s="51" t="s">
        <v>68</v>
      </c>
      <c r="H5" s="52" t="s">
        <v>205</v>
      </c>
      <c r="I5" s="49" t="s">
        <v>18</v>
      </c>
      <c r="J5" s="88" t="s">
        <v>64</v>
      </c>
      <c r="K5" s="49" t="s">
        <v>65</v>
      </c>
      <c r="L5" s="49" t="s">
        <v>47</v>
      </c>
      <c r="M5" s="50" t="s">
        <v>152</v>
      </c>
      <c r="N5" s="50" t="s">
        <v>154</v>
      </c>
      <c r="O5" s="52" t="s">
        <v>193</v>
      </c>
      <c r="P5" s="49" t="s">
        <v>18</v>
      </c>
      <c r="Q5" s="88" t="s">
        <v>64</v>
      </c>
      <c r="R5" s="49" t="s">
        <v>65</v>
      </c>
      <c r="S5" s="49" t="s">
        <v>47</v>
      </c>
      <c r="T5" s="50" t="s">
        <v>152</v>
      </c>
      <c r="U5" s="50" t="s">
        <v>154</v>
      </c>
      <c r="V5" s="50" t="s">
        <v>136</v>
      </c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/>
      <c r="IX5" s="228"/>
      <c r="IY5" s="228"/>
      <c r="IZ5" s="228"/>
      <c r="JA5" s="228"/>
      <c r="JB5" s="228"/>
      <c r="JC5" s="228"/>
      <c r="JD5" s="228"/>
      <c r="JE5" s="228"/>
      <c r="JF5" s="228"/>
      <c r="JG5" s="228"/>
      <c r="JH5" s="228"/>
      <c r="JI5" s="228"/>
      <c r="JJ5" s="228"/>
      <c r="JK5" s="228"/>
      <c r="JL5" s="228"/>
      <c r="JM5" s="228"/>
      <c r="JN5" s="228"/>
      <c r="JO5" s="228"/>
      <c r="JP5" s="228"/>
      <c r="JQ5" s="228"/>
      <c r="JR5" s="228"/>
      <c r="JS5" s="228"/>
      <c r="JT5" s="228"/>
      <c r="JU5" s="228"/>
      <c r="JV5" s="228"/>
      <c r="JW5" s="228"/>
      <c r="JX5" s="228"/>
      <c r="JY5" s="228"/>
      <c r="JZ5" s="228"/>
      <c r="KA5" s="228"/>
      <c r="KB5" s="228"/>
      <c r="KC5" s="228"/>
      <c r="KD5" s="228"/>
      <c r="KE5" s="228"/>
      <c r="KF5" s="228"/>
      <c r="KG5" s="228"/>
      <c r="KH5" s="228"/>
      <c r="KI5" s="228"/>
      <c r="KJ5" s="228"/>
      <c r="KK5" s="228"/>
      <c r="KL5" s="228"/>
      <c r="KM5" s="228"/>
      <c r="KN5" s="228"/>
      <c r="KO5" s="228"/>
      <c r="KP5" s="228"/>
      <c r="KQ5" s="228"/>
      <c r="KR5" s="228"/>
      <c r="KS5" s="228"/>
      <c r="KT5" s="228"/>
      <c r="KU5" s="228"/>
      <c r="KV5" s="228"/>
      <c r="KW5" s="228"/>
      <c r="KX5" s="228"/>
      <c r="KY5" s="228"/>
      <c r="KZ5" s="228"/>
      <c r="LA5" s="228"/>
      <c r="LB5" s="228"/>
      <c r="LC5" s="228"/>
      <c r="LD5" s="228"/>
      <c r="LE5" s="228"/>
      <c r="LF5" s="228"/>
      <c r="LG5" s="228"/>
      <c r="LH5" s="228"/>
      <c r="LI5" s="228"/>
      <c r="LJ5" s="228"/>
      <c r="LK5" s="228"/>
      <c r="LL5" s="228"/>
      <c r="LM5" s="228"/>
      <c r="LN5" s="228"/>
      <c r="LO5" s="228"/>
      <c r="LP5" s="228"/>
      <c r="LQ5" s="228"/>
      <c r="LR5" s="228"/>
      <c r="LS5" s="228"/>
      <c r="LT5" s="228"/>
      <c r="LU5" s="228"/>
      <c r="LV5" s="228"/>
      <c r="LW5" s="228"/>
      <c r="LX5" s="228"/>
      <c r="LY5" s="228"/>
      <c r="LZ5" s="228"/>
      <c r="MA5" s="228"/>
      <c r="MB5" s="228"/>
      <c r="MC5" s="228"/>
      <c r="MD5" s="228"/>
      <c r="ME5" s="228"/>
      <c r="MF5" s="228"/>
      <c r="MG5" s="228"/>
      <c r="MH5" s="228"/>
      <c r="MI5" s="228"/>
      <c r="MJ5" s="228"/>
      <c r="MK5" s="228"/>
      <c r="ML5" s="228"/>
      <c r="MM5" s="228"/>
      <c r="MN5" s="228"/>
      <c r="MO5" s="228"/>
      <c r="MP5" s="228"/>
      <c r="MQ5" s="228"/>
      <c r="MR5" s="228"/>
      <c r="MS5" s="228"/>
      <c r="MT5" s="228"/>
      <c r="MU5" s="228"/>
      <c r="MV5" s="228"/>
      <c r="MW5" s="228"/>
      <c r="MX5" s="228"/>
      <c r="MY5" s="228"/>
      <c r="MZ5" s="228"/>
      <c r="NA5" s="228"/>
      <c r="NB5" s="228"/>
      <c r="NC5" s="228"/>
      <c r="ND5" s="228"/>
      <c r="NE5" s="228"/>
      <c r="NF5" s="228"/>
      <c r="NG5" s="228"/>
      <c r="NH5" s="228"/>
      <c r="NI5" s="228"/>
      <c r="NJ5" s="228"/>
      <c r="NK5" s="228"/>
      <c r="NL5" s="228"/>
      <c r="NM5" s="228"/>
      <c r="NN5" s="228"/>
      <c r="NO5" s="228"/>
      <c r="NP5" s="228"/>
      <c r="NQ5" s="228"/>
      <c r="NR5" s="228"/>
      <c r="NS5" s="228"/>
      <c r="NT5" s="228"/>
      <c r="NU5" s="228"/>
      <c r="NV5" s="228"/>
      <c r="NW5" s="228"/>
      <c r="NX5" s="228"/>
      <c r="NY5" s="228"/>
      <c r="NZ5" s="228"/>
      <c r="OA5" s="228"/>
      <c r="OB5" s="228"/>
      <c r="OC5" s="228"/>
      <c r="OD5" s="228"/>
      <c r="OE5" s="228"/>
      <c r="OF5" s="228"/>
      <c r="OG5" s="228"/>
      <c r="OH5" s="228"/>
      <c r="OI5" s="228"/>
      <c r="OJ5" s="228"/>
      <c r="OK5" s="228"/>
      <c r="OL5" s="228"/>
      <c r="OM5" s="228"/>
      <c r="ON5" s="228"/>
      <c r="OO5" s="228"/>
      <c r="OP5" s="228"/>
      <c r="OQ5" s="228"/>
      <c r="OR5" s="228"/>
      <c r="OS5" s="228"/>
      <c r="OT5" s="228"/>
      <c r="OU5" s="228"/>
      <c r="OV5" s="228"/>
      <c r="OW5" s="228"/>
      <c r="OX5" s="228"/>
      <c r="OY5" s="228"/>
      <c r="OZ5" s="228"/>
      <c r="PA5" s="228"/>
      <c r="PB5" s="228"/>
      <c r="PC5" s="228"/>
      <c r="PD5" s="228"/>
      <c r="PE5" s="228"/>
      <c r="PF5" s="228"/>
      <c r="PG5" s="228"/>
      <c r="PH5" s="228"/>
      <c r="PI5" s="228"/>
      <c r="PJ5" s="228"/>
      <c r="PK5" s="228"/>
      <c r="PL5" s="228"/>
      <c r="PM5" s="228"/>
      <c r="PN5" s="228"/>
      <c r="PO5" s="228"/>
      <c r="PP5" s="228"/>
      <c r="PQ5" s="228"/>
      <c r="PR5" s="228"/>
      <c r="PS5" s="228"/>
      <c r="PT5" s="228"/>
      <c r="PU5" s="228"/>
      <c r="PV5" s="228"/>
      <c r="PW5" s="228"/>
      <c r="PX5" s="228"/>
      <c r="PY5" s="228"/>
      <c r="PZ5" s="228"/>
      <c r="QA5" s="228"/>
      <c r="QB5" s="228"/>
      <c r="QC5" s="228"/>
      <c r="QD5" s="228"/>
      <c r="QE5" s="228"/>
      <c r="QF5" s="228"/>
      <c r="QG5" s="228"/>
      <c r="QH5" s="228"/>
      <c r="QI5" s="228"/>
      <c r="QJ5" s="228"/>
      <c r="QK5" s="228"/>
      <c r="QL5" s="228"/>
      <c r="QM5" s="228"/>
      <c r="QN5" s="228"/>
      <c r="QO5" s="228"/>
      <c r="QP5" s="228"/>
      <c r="QQ5" s="228"/>
      <c r="QR5" s="228"/>
      <c r="QS5" s="228"/>
      <c r="QT5" s="228"/>
      <c r="QU5" s="228"/>
      <c r="QV5" s="228"/>
      <c r="QW5" s="228"/>
      <c r="QX5" s="228"/>
      <c r="QY5" s="228"/>
      <c r="QZ5" s="228"/>
      <c r="RA5" s="228"/>
      <c r="RB5" s="228"/>
      <c r="RC5" s="228"/>
      <c r="RD5" s="228"/>
      <c r="RE5" s="228"/>
      <c r="RF5" s="228"/>
      <c r="RG5" s="228"/>
      <c r="RH5" s="228"/>
      <c r="RI5" s="228"/>
      <c r="RJ5" s="228"/>
      <c r="RK5" s="228"/>
      <c r="RL5" s="228"/>
      <c r="RM5" s="228"/>
      <c r="RN5" s="228"/>
      <c r="RO5" s="228"/>
      <c r="RP5" s="228"/>
      <c r="RQ5" s="228"/>
      <c r="RR5" s="228"/>
      <c r="RS5" s="228"/>
      <c r="RT5" s="228"/>
      <c r="RU5" s="228"/>
      <c r="RV5" s="228"/>
      <c r="RW5" s="228"/>
      <c r="RX5" s="228"/>
      <c r="RY5" s="228"/>
      <c r="RZ5" s="228"/>
      <c r="SA5" s="228"/>
      <c r="SB5" s="228"/>
      <c r="SC5" s="228"/>
      <c r="SD5" s="228"/>
      <c r="SE5" s="228"/>
      <c r="SF5" s="228"/>
      <c r="SG5" s="228"/>
      <c r="SH5" s="228"/>
      <c r="SI5" s="228"/>
      <c r="SJ5" s="228"/>
      <c r="SK5" s="228"/>
      <c r="SL5" s="228"/>
      <c r="SM5" s="228"/>
      <c r="SN5" s="228"/>
      <c r="SO5" s="228"/>
      <c r="SP5" s="228"/>
      <c r="SQ5" s="228"/>
      <c r="SR5" s="228"/>
      <c r="SS5" s="228"/>
      <c r="ST5" s="228"/>
      <c r="SU5" s="228"/>
      <c r="SV5" s="228"/>
      <c r="SW5" s="228"/>
      <c r="SX5" s="228"/>
      <c r="SY5" s="228"/>
      <c r="SZ5" s="228"/>
      <c r="TA5" s="228"/>
      <c r="TB5" s="228"/>
      <c r="TC5" s="228"/>
    </row>
    <row r="6" spans="1:523" s="53" customFormat="1" ht="15" x14ac:dyDescent="0.25">
      <c r="A6" s="123"/>
      <c r="B6" s="123"/>
      <c r="C6" s="123"/>
      <c r="D6" s="123"/>
      <c r="E6" s="131"/>
      <c r="F6" s="54"/>
      <c r="G6" s="54"/>
      <c r="H6" s="52"/>
      <c r="I6" s="88">
        <v>11</v>
      </c>
      <c r="J6" s="88">
        <v>31</v>
      </c>
      <c r="K6" s="88">
        <v>42</v>
      </c>
      <c r="L6" s="88">
        <v>51</v>
      </c>
      <c r="M6" s="88">
        <v>52</v>
      </c>
      <c r="N6" s="88">
        <v>61</v>
      </c>
      <c r="O6" s="52"/>
      <c r="P6" s="88">
        <v>11</v>
      </c>
      <c r="Q6" s="88">
        <v>31</v>
      </c>
      <c r="R6" s="88">
        <v>42</v>
      </c>
      <c r="S6" s="88">
        <v>51</v>
      </c>
      <c r="T6" s="88">
        <v>52</v>
      </c>
      <c r="U6" s="88">
        <v>61</v>
      </c>
      <c r="V6" s="88">
        <v>72</v>
      </c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  <c r="IV6" s="228"/>
      <c r="IW6" s="228"/>
      <c r="IX6" s="228"/>
      <c r="IY6" s="228"/>
      <c r="IZ6" s="228"/>
      <c r="JA6" s="228"/>
      <c r="JB6" s="228"/>
      <c r="JC6" s="228"/>
      <c r="JD6" s="228"/>
      <c r="JE6" s="228"/>
      <c r="JF6" s="228"/>
      <c r="JG6" s="228"/>
      <c r="JH6" s="228"/>
      <c r="JI6" s="228"/>
      <c r="JJ6" s="228"/>
      <c r="JK6" s="228"/>
      <c r="JL6" s="228"/>
      <c r="JM6" s="228"/>
      <c r="JN6" s="228"/>
      <c r="JO6" s="228"/>
      <c r="JP6" s="228"/>
      <c r="JQ6" s="228"/>
      <c r="JR6" s="228"/>
      <c r="JS6" s="228"/>
      <c r="JT6" s="228"/>
      <c r="JU6" s="228"/>
      <c r="JV6" s="228"/>
      <c r="JW6" s="228"/>
      <c r="JX6" s="228"/>
      <c r="JY6" s="228"/>
      <c r="JZ6" s="228"/>
      <c r="KA6" s="228"/>
      <c r="KB6" s="228"/>
      <c r="KC6" s="228"/>
      <c r="KD6" s="228"/>
      <c r="KE6" s="228"/>
      <c r="KF6" s="228"/>
      <c r="KG6" s="228"/>
      <c r="KH6" s="228"/>
      <c r="KI6" s="228"/>
      <c r="KJ6" s="228"/>
      <c r="KK6" s="228"/>
      <c r="KL6" s="228"/>
      <c r="KM6" s="228"/>
      <c r="KN6" s="228"/>
      <c r="KO6" s="228"/>
      <c r="KP6" s="228"/>
      <c r="KQ6" s="228"/>
      <c r="KR6" s="228"/>
      <c r="KS6" s="228"/>
      <c r="KT6" s="228"/>
      <c r="KU6" s="228"/>
      <c r="KV6" s="228"/>
      <c r="KW6" s="228"/>
      <c r="KX6" s="228"/>
      <c r="KY6" s="228"/>
      <c r="KZ6" s="228"/>
      <c r="LA6" s="228"/>
      <c r="LB6" s="228"/>
      <c r="LC6" s="228"/>
      <c r="LD6" s="228"/>
      <c r="LE6" s="228"/>
      <c r="LF6" s="228"/>
      <c r="LG6" s="228"/>
      <c r="LH6" s="228"/>
      <c r="LI6" s="228"/>
      <c r="LJ6" s="228"/>
      <c r="LK6" s="228"/>
      <c r="LL6" s="228"/>
      <c r="LM6" s="228"/>
      <c r="LN6" s="228"/>
      <c r="LO6" s="228"/>
      <c r="LP6" s="228"/>
      <c r="LQ6" s="228"/>
      <c r="LR6" s="228"/>
      <c r="LS6" s="228"/>
      <c r="LT6" s="228"/>
      <c r="LU6" s="228"/>
      <c r="LV6" s="228"/>
      <c r="LW6" s="228"/>
      <c r="LX6" s="228"/>
      <c r="LY6" s="228"/>
      <c r="LZ6" s="228"/>
      <c r="MA6" s="228"/>
      <c r="MB6" s="228"/>
      <c r="MC6" s="228"/>
      <c r="MD6" s="228"/>
      <c r="ME6" s="228"/>
      <c r="MF6" s="228"/>
      <c r="MG6" s="228"/>
      <c r="MH6" s="228"/>
      <c r="MI6" s="228"/>
      <c r="MJ6" s="228"/>
      <c r="MK6" s="228"/>
      <c r="ML6" s="228"/>
      <c r="MM6" s="228"/>
      <c r="MN6" s="228"/>
      <c r="MO6" s="228"/>
      <c r="MP6" s="228"/>
      <c r="MQ6" s="228"/>
      <c r="MR6" s="228"/>
      <c r="MS6" s="228"/>
      <c r="MT6" s="228"/>
      <c r="MU6" s="228"/>
      <c r="MV6" s="228"/>
      <c r="MW6" s="228"/>
      <c r="MX6" s="228"/>
      <c r="MY6" s="228"/>
      <c r="MZ6" s="228"/>
      <c r="NA6" s="228"/>
      <c r="NB6" s="228"/>
      <c r="NC6" s="228"/>
      <c r="ND6" s="228"/>
      <c r="NE6" s="228"/>
      <c r="NF6" s="228"/>
      <c r="NG6" s="228"/>
      <c r="NH6" s="228"/>
      <c r="NI6" s="228"/>
      <c r="NJ6" s="228"/>
      <c r="NK6" s="228"/>
      <c r="NL6" s="228"/>
      <c r="NM6" s="228"/>
      <c r="NN6" s="228"/>
      <c r="NO6" s="228"/>
      <c r="NP6" s="228"/>
      <c r="NQ6" s="228"/>
      <c r="NR6" s="228"/>
      <c r="NS6" s="228"/>
      <c r="NT6" s="228"/>
      <c r="NU6" s="228"/>
      <c r="NV6" s="228"/>
      <c r="NW6" s="228"/>
      <c r="NX6" s="228"/>
      <c r="NY6" s="228"/>
      <c r="NZ6" s="228"/>
      <c r="OA6" s="228"/>
      <c r="OB6" s="228"/>
      <c r="OC6" s="228"/>
      <c r="OD6" s="228"/>
      <c r="OE6" s="228"/>
      <c r="OF6" s="228"/>
      <c r="OG6" s="228"/>
      <c r="OH6" s="228"/>
      <c r="OI6" s="228"/>
      <c r="OJ6" s="228"/>
      <c r="OK6" s="228"/>
      <c r="OL6" s="228"/>
      <c r="OM6" s="228"/>
      <c r="ON6" s="228"/>
      <c r="OO6" s="228"/>
      <c r="OP6" s="228"/>
      <c r="OQ6" s="228"/>
      <c r="OR6" s="228"/>
      <c r="OS6" s="228"/>
      <c r="OT6" s="228"/>
      <c r="OU6" s="228"/>
      <c r="OV6" s="228"/>
      <c r="OW6" s="228"/>
      <c r="OX6" s="228"/>
      <c r="OY6" s="228"/>
      <c r="OZ6" s="228"/>
      <c r="PA6" s="228"/>
      <c r="PB6" s="228"/>
      <c r="PC6" s="228"/>
      <c r="PD6" s="228"/>
      <c r="PE6" s="228"/>
      <c r="PF6" s="228"/>
      <c r="PG6" s="228"/>
      <c r="PH6" s="228"/>
      <c r="PI6" s="228"/>
      <c r="PJ6" s="228"/>
      <c r="PK6" s="228"/>
      <c r="PL6" s="228"/>
      <c r="PM6" s="228"/>
      <c r="PN6" s="228"/>
      <c r="PO6" s="228"/>
      <c r="PP6" s="228"/>
      <c r="PQ6" s="228"/>
      <c r="PR6" s="228"/>
      <c r="PS6" s="228"/>
      <c r="PT6" s="228"/>
      <c r="PU6" s="228"/>
      <c r="PV6" s="228"/>
      <c r="PW6" s="228"/>
      <c r="PX6" s="228"/>
      <c r="PY6" s="228"/>
      <c r="PZ6" s="228"/>
      <c r="QA6" s="228"/>
      <c r="QB6" s="228"/>
      <c r="QC6" s="228"/>
      <c r="QD6" s="228"/>
      <c r="QE6" s="228"/>
      <c r="QF6" s="228"/>
      <c r="QG6" s="228"/>
      <c r="QH6" s="228"/>
      <c r="QI6" s="228"/>
      <c r="QJ6" s="228"/>
      <c r="QK6" s="228"/>
      <c r="QL6" s="228"/>
      <c r="QM6" s="228"/>
      <c r="QN6" s="228"/>
      <c r="QO6" s="228"/>
      <c r="QP6" s="228"/>
      <c r="QQ6" s="228"/>
      <c r="QR6" s="228"/>
      <c r="QS6" s="228"/>
      <c r="QT6" s="228"/>
      <c r="QU6" s="228"/>
      <c r="QV6" s="228"/>
      <c r="QW6" s="228"/>
      <c r="QX6" s="228"/>
      <c r="QY6" s="228"/>
      <c r="QZ6" s="228"/>
      <c r="RA6" s="228"/>
      <c r="RB6" s="228"/>
      <c r="RC6" s="228"/>
      <c r="RD6" s="228"/>
      <c r="RE6" s="228"/>
      <c r="RF6" s="228"/>
      <c r="RG6" s="228"/>
      <c r="RH6" s="228"/>
      <c r="RI6" s="228"/>
      <c r="RJ6" s="228"/>
      <c r="RK6" s="228"/>
      <c r="RL6" s="228"/>
      <c r="RM6" s="228"/>
      <c r="RN6" s="228"/>
      <c r="RO6" s="228"/>
      <c r="RP6" s="228"/>
      <c r="RQ6" s="228"/>
      <c r="RR6" s="228"/>
      <c r="RS6" s="228"/>
      <c r="RT6" s="228"/>
      <c r="RU6" s="228"/>
      <c r="RV6" s="228"/>
      <c r="RW6" s="228"/>
      <c r="RX6" s="228"/>
      <c r="RY6" s="228"/>
      <c r="RZ6" s="228"/>
      <c r="SA6" s="228"/>
      <c r="SB6" s="228"/>
      <c r="SC6" s="228"/>
      <c r="SD6" s="228"/>
      <c r="SE6" s="228"/>
      <c r="SF6" s="228"/>
      <c r="SG6" s="228"/>
      <c r="SH6" s="228"/>
      <c r="SI6" s="228"/>
      <c r="SJ6" s="228"/>
      <c r="SK6" s="228"/>
      <c r="SL6" s="228"/>
      <c r="SM6" s="228"/>
      <c r="SN6" s="228"/>
      <c r="SO6" s="228"/>
      <c r="SP6" s="228"/>
      <c r="SQ6" s="228"/>
      <c r="SR6" s="228"/>
      <c r="SS6" s="228"/>
      <c r="ST6" s="228"/>
      <c r="SU6" s="228"/>
      <c r="SV6" s="228"/>
      <c r="SW6" s="228"/>
      <c r="SX6" s="228"/>
      <c r="SY6" s="228"/>
      <c r="SZ6" s="228"/>
      <c r="TA6" s="228"/>
      <c r="TB6" s="228"/>
      <c r="TC6" s="228"/>
    </row>
    <row r="7" spans="1:523" s="53" customFormat="1" ht="27.75" customHeight="1" x14ac:dyDescent="0.25">
      <c r="A7" s="301" t="s">
        <v>69</v>
      </c>
      <c r="B7" s="301"/>
      <c r="C7" s="301"/>
      <c r="D7" s="301"/>
      <c r="E7" s="301"/>
      <c r="F7" s="54"/>
      <c r="G7" s="54"/>
      <c r="H7" s="223">
        <f t="shared" ref="H7:H68" si="0">SUM(I7:N7)</f>
        <v>177874.13</v>
      </c>
      <c r="I7" s="224">
        <f t="shared" ref="I7:N7" si="1">I9+I22+I88+I94</f>
        <v>153177</v>
      </c>
      <c r="J7" s="224">
        <f t="shared" si="1"/>
        <v>0</v>
      </c>
      <c r="K7" s="224">
        <f t="shared" si="1"/>
        <v>5797.13</v>
      </c>
      <c r="L7" s="224">
        <f t="shared" si="1"/>
        <v>16900</v>
      </c>
      <c r="M7" s="224">
        <f t="shared" si="1"/>
        <v>2000</v>
      </c>
      <c r="N7" s="224">
        <f t="shared" si="1"/>
        <v>0</v>
      </c>
      <c r="O7" s="223">
        <f>SUM(P7:V7)</f>
        <v>176224.43</v>
      </c>
      <c r="P7" s="224">
        <f t="shared" ref="P7:U7" si="2">P9+P22+P88+P94</f>
        <v>153177</v>
      </c>
      <c r="Q7" s="224">
        <f t="shared" si="2"/>
        <v>0</v>
      </c>
      <c r="R7" s="224">
        <f t="shared" si="2"/>
        <v>6279.13</v>
      </c>
      <c r="S7" s="224">
        <f t="shared" si="2"/>
        <v>16525</v>
      </c>
      <c r="T7" s="224">
        <f t="shared" si="2"/>
        <v>0</v>
      </c>
      <c r="U7" s="224">
        <f t="shared" si="2"/>
        <v>0</v>
      </c>
      <c r="V7" s="224">
        <f t="shared" ref="V7" si="3">V9+V22+V88+V94</f>
        <v>243.3</v>
      </c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  <c r="IW7" s="228"/>
      <c r="IX7" s="228"/>
      <c r="IY7" s="228"/>
      <c r="IZ7" s="228"/>
      <c r="JA7" s="228"/>
      <c r="JB7" s="228"/>
      <c r="JC7" s="228"/>
      <c r="JD7" s="228"/>
      <c r="JE7" s="228"/>
      <c r="JF7" s="228"/>
      <c r="JG7" s="228"/>
      <c r="JH7" s="228"/>
      <c r="JI7" s="228"/>
      <c r="JJ7" s="228"/>
      <c r="JK7" s="228"/>
      <c r="JL7" s="228"/>
      <c r="JM7" s="228"/>
      <c r="JN7" s="228"/>
      <c r="JO7" s="228"/>
      <c r="JP7" s="228"/>
      <c r="JQ7" s="228"/>
      <c r="JR7" s="228"/>
      <c r="JS7" s="228"/>
      <c r="JT7" s="228"/>
      <c r="JU7" s="228"/>
      <c r="JV7" s="228"/>
      <c r="JW7" s="228"/>
      <c r="JX7" s="228"/>
      <c r="JY7" s="228"/>
      <c r="JZ7" s="228"/>
      <c r="KA7" s="228"/>
      <c r="KB7" s="228"/>
      <c r="KC7" s="228"/>
      <c r="KD7" s="228"/>
      <c r="KE7" s="228"/>
      <c r="KF7" s="228"/>
      <c r="KG7" s="228"/>
      <c r="KH7" s="228"/>
      <c r="KI7" s="228"/>
      <c r="KJ7" s="228"/>
      <c r="KK7" s="228"/>
      <c r="KL7" s="228"/>
      <c r="KM7" s="228"/>
      <c r="KN7" s="228"/>
      <c r="KO7" s="228"/>
      <c r="KP7" s="228"/>
      <c r="KQ7" s="228"/>
      <c r="KR7" s="228"/>
      <c r="KS7" s="228"/>
      <c r="KT7" s="228"/>
      <c r="KU7" s="228"/>
      <c r="KV7" s="228"/>
      <c r="KW7" s="228"/>
      <c r="KX7" s="228"/>
      <c r="KY7" s="228"/>
      <c r="KZ7" s="228"/>
      <c r="LA7" s="228"/>
      <c r="LB7" s="228"/>
      <c r="LC7" s="228"/>
      <c r="LD7" s="228"/>
      <c r="LE7" s="228"/>
      <c r="LF7" s="228"/>
      <c r="LG7" s="228"/>
      <c r="LH7" s="228"/>
      <c r="LI7" s="228"/>
      <c r="LJ7" s="228"/>
      <c r="LK7" s="228"/>
      <c r="LL7" s="228"/>
      <c r="LM7" s="228"/>
      <c r="LN7" s="228"/>
      <c r="LO7" s="228"/>
      <c r="LP7" s="228"/>
      <c r="LQ7" s="228"/>
      <c r="LR7" s="228"/>
      <c r="LS7" s="228"/>
      <c r="LT7" s="228"/>
      <c r="LU7" s="228"/>
      <c r="LV7" s="228"/>
      <c r="LW7" s="228"/>
      <c r="LX7" s="228"/>
      <c r="LY7" s="228"/>
      <c r="LZ7" s="228"/>
      <c r="MA7" s="228"/>
      <c r="MB7" s="228"/>
      <c r="MC7" s="228"/>
      <c r="MD7" s="228"/>
      <c r="ME7" s="228"/>
      <c r="MF7" s="228"/>
      <c r="MG7" s="228"/>
      <c r="MH7" s="228"/>
      <c r="MI7" s="228"/>
      <c r="MJ7" s="228"/>
      <c r="MK7" s="228"/>
      <c r="ML7" s="228"/>
      <c r="MM7" s="228"/>
      <c r="MN7" s="228"/>
      <c r="MO7" s="228"/>
      <c r="MP7" s="228"/>
      <c r="MQ7" s="228"/>
      <c r="MR7" s="228"/>
      <c r="MS7" s="228"/>
      <c r="MT7" s="228"/>
      <c r="MU7" s="228"/>
      <c r="MV7" s="228"/>
      <c r="MW7" s="228"/>
      <c r="MX7" s="228"/>
      <c r="MY7" s="228"/>
      <c r="MZ7" s="228"/>
      <c r="NA7" s="228"/>
      <c r="NB7" s="228"/>
      <c r="NC7" s="228"/>
      <c r="ND7" s="228"/>
      <c r="NE7" s="228"/>
      <c r="NF7" s="228"/>
      <c r="NG7" s="228"/>
      <c r="NH7" s="228"/>
      <c r="NI7" s="228"/>
      <c r="NJ7" s="228"/>
      <c r="NK7" s="228"/>
      <c r="NL7" s="228"/>
      <c r="NM7" s="228"/>
      <c r="NN7" s="228"/>
      <c r="NO7" s="228"/>
      <c r="NP7" s="228"/>
      <c r="NQ7" s="228"/>
      <c r="NR7" s="228"/>
      <c r="NS7" s="228"/>
      <c r="NT7" s="228"/>
      <c r="NU7" s="228"/>
      <c r="NV7" s="228"/>
      <c r="NW7" s="228"/>
      <c r="NX7" s="228"/>
      <c r="NY7" s="228"/>
      <c r="NZ7" s="228"/>
      <c r="OA7" s="228"/>
      <c r="OB7" s="228"/>
      <c r="OC7" s="228"/>
      <c r="OD7" s="228"/>
      <c r="OE7" s="228"/>
      <c r="OF7" s="228"/>
      <c r="OG7" s="228"/>
      <c r="OH7" s="228"/>
      <c r="OI7" s="228"/>
      <c r="OJ7" s="228"/>
      <c r="OK7" s="228"/>
      <c r="OL7" s="228"/>
      <c r="OM7" s="228"/>
      <c r="ON7" s="228"/>
      <c r="OO7" s="228"/>
      <c r="OP7" s="228"/>
      <c r="OQ7" s="228"/>
      <c r="OR7" s="228"/>
      <c r="OS7" s="228"/>
      <c r="OT7" s="228"/>
      <c r="OU7" s="228"/>
      <c r="OV7" s="228"/>
      <c r="OW7" s="228"/>
      <c r="OX7" s="228"/>
      <c r="OY7" s="228"/>
      <c r="OZ7" s="228"/>
      <c r="PA7" s="228"/>
      <c r="PB7" s="228"/>
      <c r="PC7" s="228"/>
      <c r="PD7" s="228"/>
      <c r="PE7" s="228"/>
      <c r="PF7" s="228"/>
      <c r="PG7" s="228"/>
      <c r="PH7" s="228"/>
      <c r="PI7" s="228"/>
      <c r="PJ7" s="228"/>
      <c r="PK7" s="228"/>
      <c r="PL7" s="228"/>
      <c r="PM7" s="228"/>
      <c r="PN7" s="228"/>
      <c r="PO7" s="228"/>
      <c r="PP7" s="228"/>
      <c r="PQ7" s="228"/>
      <c r="PR7" s="228"/>
      <c r="PS7" s="228"/>
      <c r="PT7" s="228"/>
      <c r="PU7" s="228"/>
      <c r="PV7" s="228"/>
      <c r="PW7" s="228"/>
      <c r="PX7" s="228"/>
      <c r="PY7" s="228"/>
      <c r="PZ7" s="228"/>
      <c r="QA7" s="228"/>
      <c r="QB7" s="228"/>
      <c r="QC7" s="228"/>
      <c r="QD7" s="228"/>
      <c r="QE7" s="228"/>
      <c r="QF7" s="228"/>
      <c r="QG7" s="228"/>
      <c r="QH7" s="228"/>
      <c r="QI7" s="228"/>
      <c r="QJ7" s="228"/>
      <c r="QK7" s="228"/>
      <c r="QL7" s="228"/>
      <c r="QM7" s="228"/>
      <c r="QN7" s="228"/>
      <c r="QO7" s="228"/>
      <c r="QP7" s="228"/>
      <c r="QQ7" s="228"/>
      <c r="QR7" s="228"/>
      <c r="QS7" s="228"/>
      <c r="QT7" s="228"/>
      <c r="QU7" s="228"/>
      <c r="QV7" s="228"/>
      <c r="QW7" s="228"/>
      <c r="QX7" s="228"/>
      <c r="QY7" s="228"/>
      <c r="QZ7" s="228"/>
      <c r="RA7" s="228"/>
      <c r="RB7" s="228"/>
      <c r="RC7" s="228"/>
      <c r="RD7" s="228"/>
      <c r="RE7" s="228"/>
      <c r="RF7" s="228"/>
      <c r="RG7" s="228"/>
      <c r="RH7" s="228"/>
      <c r="RI7" s="228"/>
      <c r="RJ7" s="228"/>
      <c r="RK7" s="228"/>
      <c r="RL7" s="228"/>
      <c r="RM7" s="228"/>
      <c r="RN7" s="228"/>
      <c r="RO7" s="228"/>
      <c r="RP7" s="228"/>
      <c r="RQ7" s="228"/>
      <c r="RR7" s="228"/>
      <c r="RS7" s="228"/>
      <c r="RT7" s="228"/>
      <c r="RU7" s="228"/>
      <c r="RV7" s="228"/>
      <c r="RW7" s="228"/>
      <c r="RX7" s="228"/>
      <c r="RY7" s="228"/>
      <c r="RZ7" s="228"/>
      <c r="SA7" s="228"/>
      <c r="SB7" s="228"/>
      <c r="SC7" s="228"/>
      <c r="SD7" s="228"/>
      <c r="SE7" s="228"/>
      <c r="SF7" s="228"/>
      <c r="SG7" s="228"/>
      <c r="SH7" s="228"/>
      <c r="SI7" s="228"/>
      <c r="SJ7" s="228"/>
      <c r="SK7" s="228"/>
      <c r="SL7" s="228"/>
      <c r="SM7" s="228"/>
      <c r="SN7" s="228"/>
      <c r="SO7" s="228"/>
      <c r="SP7" s="228"/>
      <c r="SQ7" s="228"/>
      <c r="SR7" s="228"/>
      <c r="SS7" s="228"/>
      <c r="ST7" s="228"/>
      <c r="SU7" s="228"/>
      <c r="SV7" s="228"/>
      <c r="SW7" s="228"/>
      <c r="SX7" s="228"/>
      <c r="SY7" s="228"/>
      <c r="SZ7" s="228"/>
      <c r="TA7" s="228"/>
      <c r="TB7" s="228"/>
      <c r="TC7" s="228"/>
    </row>
    <row r="8" spans="1:523" s="53" customFormat="1" ht="33" customHeight="1" x14ac:dyDescent="0.25">
      <c r="A8" s="127">
        <v>3</v>
      </c>
      <c r="B8" s="127"/>
      <c r="C8" s="127"/>
      <c r="D8" s="127"/>
      <c r="E8" s="127"/>
      <c r="F8" s="128"/>
      <c r="G8" s="128"/>
      <c r="H8" s="225">
        <f t="shared" ref="H8:N8" si="4">H9+H22+H88</f>
        <v>155144.13</v>
      </c>
      <c r="I8" s="226">
        <f t="shared" si="4"/>
        <v>144677</v>
      </c>
      <c r="J8" s="226">
        <f t="shared" si="4"/>
        <v>0</v>
      </c>
      <c r="K8" s="226">
        <f t="shared" si="4"/>
        <v>5267.13</v>
      </c>
      <c r="L8" s="226">
        <f t="shared" si="4"/>
        <v>3200</v>
      </c>
      <c r="M8" s="226">
        <f t="shared" si="4"/>
        <v>2000</v>
      </c>
      <c r="N8" s="226">
        <f t="shared" si="4"/>
        <v>0</v>
      </c>
      <c r="O8" s="225">
        <f>SUM(P8:V8)</f>
        <v>154299.44</v>
      </c>
      <c r="P8" s="226">
        <f t="shared" ref="P8:U8" si="5">P9+P22+P88</f>
        <v>145377</v>
      </c>
      <c r="Q8" s="226">
        <f t="shared" si="5"/>
        <v>0</v>
      </c>
      <c r="R8" s="226">
        <f t="shared" si="5"/>
        <v>5749.13</v>
      </c>
      <c r="S8" s="226">
        <f t="shared" si="5"/>
        <v>3000</v>
      </c>
      <c r="T8" s="226">
        <f t="shared" si="5"/>
        <v>0</v>
      </c>
      <c r="U8" s="226">
        <f t="shared" si="5"/>
        <v>0</v>
      </c>
      <c r="V8" s="226">
        <f t="shared" ref="V8" si="6">V9+V22+V88</f>
        <v>173.31</v>
      </c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  <c r="IQ8" s="228"/>
      <c r="IR8" s="228"/>
      <c r="IS8" s="228"/>
      <c r="IT8" s="228"/>
      <c r="IU8" s="228"/>
      <c r="IV8" s="228"/>
      <c r="IW8" s="228"/>
      <c r="IX8" s="228"/>
      <c r="IY8" s="228"/>
      <c r="IZ8" s="228"/>
      <c r="JA8" s="228"/>
      <c r="JB8" s="228"/>
      <c r="JC8" s="228"/>
      <c r="JD8" s="228"/>
      <c r="JE8" s="228"/>
      <c r="JF8" s="228"/>
      <c r="JG8" s="228"/>
      <c r="JH8" s="228"/>
      <c r="JI8" s="228"/>
      <c r="JJ8" s="228"/>
      <c r="JK8" s="228"/>
      <c r="JL8" s="228"/>
      <c r="JM8" s="228"/>
      <c r="JN8" s="228"/>
      <c r="JO8" s="228"/>
      <c r="JP8" s="228"/>
      <c r="JQ8" s="228"/>
      <c r="JR8" s="228"/>
      <c r="JS8" s="228"/>
      <c r="JT8" s="228"/>
      <c r="JU8" s="228"/>
      <c r="JV8" s="228"/>
      <c r="JW8" s="228"/>
      <c r="JX8" s="228"/>
      <c r="JY8" s="228"/>
      <c r="JZ8" s="228"/>
      <c r="KA8" s="228"/>
      <c r="KB8" s="228"/>
      <c r="KC8" s="228"/>
      <c r="KD8" s="228"/>
      <c r="KE8" s="228"/>
      <c r="KF8" s="228"/>
      <c r="KG8" s="228"/>
      <c r="KH8" s="228"/>
      <c r="KI8" s="228"/>
      <c r="KJ8" s="228"/>
      <c r="KK8" s="228"/>
      <c r="KL8" s="228"/>
      <c r="KM8" s="228"/>
      <c r="KN8" s="228"/>
      <c r="KO8" s="228"/>
      <c r="KP8" s="228"/>
      <c r="KQ8" s="228"/>
      <c r="KR8" s="228"/>
      <c r="KS8" s="228"/>
      <c r="KT8" s="228"/>
      <c r="KU8" s="228"/>
      <c r="KV8" s="228"/>
      <c r="KW8" s="228"/>
      <c r="KX8" s="228"/>
      <c r="KY8" s="228"/>
      <c r="KZ8" s="228"/>
      <c r="LA8" s="228"/>
      <c r="LB8" s="228"/>
      <c r="LC8" s="228"/>
      <c r="LD8" s="228"/>
      <c r="LE8" s="228"/>
      <c r="LF8" s="228"/>
      <c r="LG8" s="228"/>
      <c r="LH8" s="228"/>
      <c r="LI8" s="228"/>
      <c r="LJ8" s="228"/>
      <c r="LK8" s="228"/>
      <c r="LL8" s="228"/>
      <c r="LM8" s="228"/>
      <c r="LN8" s="228"/>
      <c r="LO8" s="228"/>
      <c r="LP8" s="228"/>
      <c r="LQ8" s="228"/>
      <c r="LR8" s="228"/>
      <c r="LS8" s="228"/>
      <c r="LT8" s="228"/>
      <c r="LU8" s="228"/>
      <c r="LV8" s="228"/>
      <c r="LW8" s="228"/>
      <c r="LX8" s="228"/>
      <c r="LY8" s="228"/>
      <c r="LZ8" s="228"/>
      <c r="MA8" s="228"/>
      <c r="MB8" s="228"/>
      <c r="MC8" s="228"/>
      <c r="MD8" s="228"/>
      <c r="ME8" s="228"/>
      <c r="MF8" s="228"/>
      <c r="MG8" s="228"/>
      <c r="MH8" s="228"/>
      <c r="MI8" s="228"/>
      <c r="MJ8" s="228"/>
      <c r="MK8" s="228"/>
      <c r="ML8" s="228"/>
      <c r="MM8" s="228"/>
      <c r="MN8" s="228"/>
      <c r="MO8" s="228"/>
      <c r="MP8" s="228"/>
      <c r="MQ8" s="228"/>
      <c r="MR8" s="228"/>
      <c r="MS8" s="228"/>
      <c r="MT8" s="228"/>
      <c r="MU8" s="228"/>
      <c r="MV8" s="228"/>
      <c r="MW8" s="228"/>
      <c r="MX8" s="228"/>
      <c r="MY8" s="228"/>
      <c r="MZ8" s="228"/>
      <c r="NA8" s="228"/>
      <c r="NB8" s="228"/>
      <c r="NC8" s="228"/>
      <c r="ND8" s="228"/>
      <c r="NE8" s="228"/>
      <c r="NF8" s="228"/>
      <c r="NG8" s="228"/>
      <c r="NH8" s="228"/>
      <c r="NI8" s="228"/>
      <c r="NJ8" s="228"/>
      <c r="NK8" s="228"/>
      <c r="NL8" s="228"/>
      <c r="NM8" s="228"/>
      <c r="NN8" s="228"/>
      <c r="NO8" s="228"/>
      <c r="NP8" s="228"/>
      <c r="NQ8" s="228"/>
      <c r="NR8" s="228"/>
      <c r="NS8" s="228"/>
      <c r="NT8" s="228"/>
      <c r="NU8" s="228"/>
      <c r="NV8" s="228"/>
      <c r="NW8" s="228"/>
      <c r="NX8" s="228"/>
      <c r="NY8" s="228"/>
      <c r="NZ8" s="228"/>
      <c r="OA8" s="228"/>
      <c r="OB8" s="228"/>
      <c r="OC8" s="228"/>
      <c r="OD8" s="228"/>
      <c r="OE8" s="228"/>
      <c r="OF8" s="228"/>
      <c r="OG8" s="228"/>
      <c r="OH8" s="228"/>
      <c r="OI8" s="228"/>
      <c r="OJ8" s="228"/>
      <c r="OK8" s="228"/>
      <c r="OL8" s="228"/>
      <c r="OM8" s="228"/>
      <c r="ON8" s="228"/>
      <c r="OO8" s="228"/>
      <c r="OP8" s="228"/>
      <c r="OQ8" s="228"/>
      <c r="OR8" s="228"/>
      <c r="OS8" s="228"/>
      <c r="OT8" s="228"/>
      <c r="OU8" s="228"/>
      <c r="OV8" s="228"/>
      <c r="OW8" s="228"/>
      <c r="OX8" s="228"/>
      <c r="OY8" s="228"/>
      <c r="OZ8" s="228"/>
      <c r="PA8" s="228"/>
      <c r="PB8" s="228"/>
      <c r="PC8" s="228"/>
      <c r="PD8" s="228"/>
      <c r="PE8" s="228"/>
      <c r="PF8" s="228"/>
      <c r="PG8" s="228"/>
      <c r="PH8" s="228"/>
      <c r="PI8" s="228"/>
      <c r="PJ8" s="228"/>
      <c r="PK8" s="228"/>
      <c r="PL8" s="228"/>
      <c r="PM8" s="228"/>
      <c r="PN8" s="228"/>
      <c r="PO8" s="228"/>
      <c r="PP8" s="228"/>
      <c r="PQ8" s="228"/>
      <c r="PR8" s="228"/>
      <c r="PS8" s="228"/>
      <c r="PT8" s="228"/>
      <c r="PU8" s="228"/>
      <c r="PV8" s="228"/>
      <c r="PW8" s="228"/>
      <c r="PX8" s="228"/>
      <c r="PY8" s="228"/>
      <c r="PZ8" s="228"/>
      <c r="QA8" s="228"/>
      <c r="QB8" s="228"/>
      <c r="QC8" s="228"/>
      <c r="QD8" s="228"/>
      <c r="QE8" s="228"/>
      <c r="QF8" s="228"/>
      <c r="QG8" s="228"/>
      <c r="QH8" s="228"/>
      <c r="QI8" s="228"/>
      <c r="QJ8" s="228"/>
      <c r="QK8" s="228"/>
      <c r="QL8" s="228"/>
      <c r="QM8" s="228"/>
      <c r="QN8" s="228"/>
      <c r="QO8" s="228"/>
      <c r="QP8" s="228"/>
      <c r="QQ8" s="228"/>
      <c r="QR8" s="228"/>
      <c r="QS8" s="228"/>
      <c r="QT8" s="228"/>
      <c r="QU8" s="228"/>
      <c r="QV8" s="228"/>
      <c r="QW8" s="228"/>
      <c r="QX8" s="228"/>
      <c r="QY8" s="228"/>
      <c r="QZ8" s="228"/>
      <c r="RA8" s="228"/>
      <c r="RB8" s="228"/>
      <c r="RC8" s="228"/>
      <c r="RD8" s="228"/>
      <c r="RE8" s="228"/>
      <c r="RF8" s="228"/>
      <c r="RG8" s="228"/>
      <c r="RH8" s="228"/>
      <c r="RI8" s="228"/>
      <c r="RJ8" s="228"/>
      <c r="RK8" s="228"/>
      <c r="RL8" s="228"/>
      <c r="RM8" s="228"/>
      <c r="RN8" s="228"/>
      <c r="RO8" s="228"/>
      <c r="RP8" s="228"/>
      <c r="RQ8" s="228"/>
      <c r="RR8" s="228"/>
      <c r="RS8" s="228"/>
      <c r="RT8" s="228"/>
      <c r="RU8" s="228"/>
      <c r="RV8" s="228"/>
      <c r="RW8" s="228"/>
      <c r="RX8" s="228"/>
      <c r="RY8" s="228"/>
      <c r="RZ8" s="228"/>
      <c r="SA8" s="228"/>
      <c r="SB8" s="228"/>
      <c r="SC8" s="228"/>
      <c r="SD8" s="228"/>
      <c r="SE8" s="228"/>
      <c r="SF8" s="228"/>
      <c r="SG8" s="228"/>
      <c r="SH8" s="228"/>
      <c r="SI8" s="228"/>
      <c r="SJ8" s="228"/>
      <c r="SK8" s="228"/>
      <c r="SL8" s="228"/>
      <c r="SM8" s="228"/>
      <c r="SN8" s="228"/>
      <c r="SO8" s="228"/>
      <c r="SP8" s="228"/>
      <c r="SQ8" s="228"/>
      <c r="SR8" s="228"/>
      <c r="SS8" s="228"/>
      <c r="ST8" s="228"/>
      <c r="SU8" s="228"/>
      <c r="SV8" s="228"/>
      <c r="SW8" s="228"/>
      <c r="SX8" s="228"/>
      <c r="SY8" s="228"/>
      <c r="SZ8" s="228"/>
      <c r="TA8" s="228"/>
      <c r="TB8" s="228"/>
      <c r="TC8" s="228"/>
    </row>
    <row r="9" spans="1:523" ht="15.95" customHeight="1" x14ac:dyDescent="0.3">
      <c r="A9" s="55">
        <v>31</v>
      </c>
      <c r="B9" s="55"/>
      <c r="C9" s="55"/>
      <c r="D9" s="55"/>
      <c r="E9" s="185" t="s">
        <v>22</v>
      </c>
      <c r="F9" s="57">
        <f>SUM(F11:F22)</f>
        <v>0</v>
      </c>
      <c r="G9" s="57">
        <f>SUM(G11:G22)</f>
        <v>0</v>
      </c>
      <c r="H9" s="166">
        <f t="shared" si="0"/>
        <v>92228</v>
      </c>
      <c r="I9" s="167">
        <f t="shared" ref="I9:N9" si="7">I10+I13+I19</f>
        <v>92228</v>
      </c>
      <c r="J9" s="167">
        <f t="shared" si="7"/>
        <v>0</v>
      </c>
      <c r="K9" s="167">
        <f t="shared" si="7"/>
        <v>0</v>
      </c>
      <c r="L9" s="167">
        <f t="shared" si="7"/>
        <v>0</v>
      </c>
      <c r="M9" s="167">
        <f t="shared" si="7"/>
        <v>0</v>
      </c>
      <c r="N9" s="167">
        <f t="shared" si="7"/>
        <v>0</v>
      </c>
      <c r="O9" s="166">
        <f t="shared" ref="O9:O72" si="8">SUM(P9:V9)</f>
        <v>92663</v>
      </c>
      <c r="P9" s="167">
        <f t="shared" ref="P9:U9" si="9">P10+P13+P19</f>
        <v>92663</v>
      </c>
      <c r="Q9" s="167">
        <f t="shared" si="9"/>
        <v>0</v>
      </c>
      <c r="R9" s="167">
        <f t="shared" si="9"/>
        <v>0</v>
      </c>
      <c r="S9" s="167">
        <f t="shared" si="9"/>
        <v>0</v>
      </c>
      <c r="T9" s="167">
        <f t="shared" si="9"/>
        <v>0</v>
      </c>
      <c r="U9" s="167">
        <f t="shared" si="9"/>
        <v>0</v>
      </c>
      <c r="V9" s="167">
        <f t="shared" ref="V9" si="10">V10+V13+V19</f>
        <v>0</v>
      </c>
      <c r="W9" s="58"/>
    </row>
    <row r="10" spans="1:523" s="60" customFormat="1" ht="15.95" customHeight="1" x14ac:dyDescent="0.3">
      <c r="A10" s="59"/>
      <c r="B10" s="59">
        <v>311</v>
      </c>
      <c r="C10" s="59"/>
      <c r="D10" s="59"/>
      <c r="E10" s="186" t="s">
        <v>70</v>
      </c>
      <c r="H10" s="168">
        <f t="shared" si="0"/>
        <v>80410</v>
      </c>
      <c r="I10" s="169">
        <f>I11</f>
        <v>80410</v>
      </c>
      <c r="J10" s="169">
        <f t="shared" ref="J10:N11" si="11">J11</f>
        <v>0</v>
      </c>
      <c r="K10" s="169">
        <f t="shared" si="11"/>
        <v>0</v>
      </c>
      <c r="L10" s="169">
        <f t="shared" si="11"/>
        <v>0</v>
      </c>
      <c r="M10" s="169">
        <f t="shared" si="11"/>
        <v>0</v>
      </c>
      <c r="N10" s="169">
        <f t="shared" si="11"/>
        <v>0</v>
      </c>
      <c r="O10" s="168">
        <f t="shared" si="8"/>
        <v>80410</v>
      </c>
      <c r="P10" s="169">
        <f>P11</f>
        <v>80410</v>
      </c>
      <c r="Q10" s="169">
        <f t="shared" ref="Q10:V11" si="12">Q11</f>
        <v>0</v>
      </c>
      <c r="R10" s="169">
        <f t="shared" si="12"/>
        <v>0</v>
      </c>
      <c r="S10" s="169">
        <f t="shared" si="12"/>
        <v>0</v>
      </c>
      <c r="T10" s="169">
        <f t="shared" si="12"/>
        <v>0</v>
      </c>
      <c r="U10" s="169">
        <f t="shared" si="12"/>
        <v>0</v>
      </c>
      <c r="V10" s="169">
        <f t="shared" si="12"/>
        <v>0</v>
      </c>
      <c r="W10" s="61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  <c r="GA10" s="229"/>
      <c r="GB10" s="229"/>
      <c r="GC10" s="229"/>
      <c r="GD10" s="229"/>
      <c r="GE10" s="229"/>
      <c r="GF10" s="229"/>
      <c r="GG10" s="229"/>
      <c r="GH10" s="229"/>
      <c r="GI10" s="229"/>
      <c r="GJ10" s="229"/>
      <c r="GK10" s="229"/>
      <c r="GL10" s="229"/>
      <c r="GM10" s="229"/>
      <c r="GN10" s="229"/>
      <c r="GO10" s="229"/>
      <c r="GP10" s="229"/>
      <c r="GQ10" s="229"/>
      <c r="GR10" s="229"/>
      <c r="GS10" s="229"/>
      <c r="GT10" s="229"/>
      <c r="GU10" s="229"/>
      <c r="GV10" s="229"/>
      <c r="GW10" s="229"/>
      <c r="GX10" s="229"/>
      <c r="GY10" s="229"/>
      <c r="GZ10" s="229"/>
      <c r="HA10" s="229"/>
      <c r="HB10" s="229"/>
      <c r="HC10" s="229"/>
      <c r="HD10" s="229"/>
      <c r="HE10" s="229"/>
      <c r="HF10" s="229"/>
      <c r="HG10" s="229"/>
      <c r="HH10" s="229"/>
      <c r="HI10" s="229"/>
      <c r="HJ10" s="229"/>
      <c r="HK10" s="229"/>
      <c r="HL10" s="229"/>
      <c r="HM10" s="229"/>
      <c r="HN10" s="229"/>
      <c r="HO10" s="229"/>
      <c r="HP10" s="229"/>
      <c r="HQ10" s="229"/>
      <c r="HR10" s="229"/>
      <c r="HS10" s="229"/>
      <c r="HT10" s="229"/>
      <c r="HU10" s="229"/>
      <c r="HV10" s="229"/>
      <c r="HW10" s="229"/>
      <c r="HX10" s="229"/>
      <c r="HY10" s="229"/>
      <c r="HZ10" s="229"/>
      <c r="IA10" s="229"/>
      <c r="IB10" s="229"/>
      <c r="IC10" s="229"/>
      <c r="ID10" s="229"/>
      <c r="IE10" s="229"/>
      <c r="IF10" s="229"/>
      <c r="IG10" s="229"/>
      <c r="IH10" s="229"/>
      <c r="II10" s="229"/>
      <c r="IJ10" s="229"/>
      <c r="IK10" s="229"/>
      <c r="IL10" s="229"/>
      <c r="IM10" s="229"/>
      <c r="IN10" s="229"/>
      <c r="IO10" s="229"/>
      <c r="IP10" s="229"/>
      <c r="IQ10" s="229"/>
      <c r="IR10" s="229"/>
      <c r="IS10" s="229"/>
      <c r="IT10" s="229"/>
      <c r="IU10" s="229"/>
      <c r="IV10" s="229"/>
      <c r="IW10" s="229"/>
      <c r="IX10" s="229"/>
      <c r="IY10" s="229"/>
      <c r="IZ10" s="229"/>
      <c r="JA10" s="229"/>
      <c r="JB10" s="229"/>
      <c r="JC10" s="229"/>
      <c r="JD10" s="229"/>
      <c r="JE10" s="229"/>
      <c r="JF10" s="229"/>
      <c r="JG10" s="229"/>
      <c r="JH10" s="229"/>
      <c r="JI10" s="229"/>
      <c r="JJ10" s="229"/>
      <c r="JK10" s="229"/>
      <c r="JL10" s="229"/>
      <c r="JM10" s="229"/>
      <c r="JN10" s="229"/>
      <c r="JO10" s="229"/>
      <c r="JP10" s="229"/>
      <c r="JQ10" s="229"/>
      <c r="JR10" s="229"/>
      <c r="JS10" s="229"/>
      <c r="JT10" s="229"/>
      <c r="JU10" s="229"/>
      <c r="JV10" s="229"/>
      <c r="JW10" s="229"/>
      <c r="JX10" s="229"/>
      <c r="JY10" s="229"/>
      <c r="JZ10" s="229"/>
      <c r="KA10" s="229"/>
      <c r="KB10" s="229"/>
      <c r="KC10" s="229"/>
      <c r="KD10" s="229"/>
      <c r="KE10" s="229"/>
      <c r="KF10" s="229"/>
      <c r="KG10" s="229"/>
      <c r="KH10" s="229"/>
      <c r="KI10" s="229"/>
      <c r="KJ10" s="229"/>
      <c r="KK10" s="229"/>
      <c r="KL10" s="229"/>
      <c r="KM10" s="229"/>
      <c r="KN10" s="229"/>
      <c r="KO10" s="229"/>
      <c r="KP10" s="229"/>
      <c r="KQ10" s="229"/>
      <c r="KR10" s="229"/>
      <c r="KS10" s="229"/>
      <c r="KT10" s="229"/>
      <c r="KU10" s="229"/>
      <c r="KV10" s="229"/>
      <c r="KW10" s="229"/>
      <c r="KX10" s="229"/>
      <c r="KY10" s="229"/>
      <c r="KZ10" s="229"/>
      <c r="LA10" s="229"/>
      <c r="LB10" s="229"/>
      <c r="LC10" s="229"/>
      <c r="LD10" s="229"/>
      <c r="LE10" s="229"/>
      <c r="LF10" s="229"/>
      <c r="LG10" s="229"/>
      <c r="LH10" s="229"/>
      <c r="LI10" s="229"/>
      <c r="LJ10" s="229"/>
      <c r="LK10" s="229"/>
      <c r="LL10" s="229"/>
      <c r="LM10" s="229"/>
      <c r="LN10" s="229"/>
      <c r="LO10" s="229"/>
      <c r="LP10" s="229"/>
      <c r="LQ10" s="229"/>
      <c r="LR10" s="229"/>
      <c r="LS10" s="229"/>
      <c r="LT10" s="229"/>
      <c r="LU10" s="229"/>
      <c r="LV10" s="229"/>
      <c r="LW10" s="229"/>
      <c r="LX10" s="229"/>
      <c r="LY10" s="229"/>
      <c r="LZ10" s="229"/>
      <c r="MA10" s="229"/>
      <c r="MB10" s="229"/>
      <c r="MC10" s="229"/>
      <c r="MD10" s="229"/>
      <c r="ME10" s="229"/>
      <c r="MF10" s="229"/>
      <c r="MG10" s="229"/>
      <c r="MH10" s="229"/>
      <c r="MI10" s="229"/>
      <c r="MJ10" s="229"/>
      <c r="MK10" s="229"/>
      <c r="ML10" s="229"/>
      <c r="MM10" s="229"/>
      <c r="MN10" s="229"/>
      <c r="MO10" s="229"/>
      <c r="MP10" s="229"/>
      <c r="MQ10" s="229"/>
      <c r="MR10" s="229"/>
      <c r="MS10" s="229"/>
      <c r="MT10" s="229"/>
      <c r="MU10" s="229"/>
      <c r="MV10" s="229"/>
      <c r="MW10" s="229"/>
      <c r="MX10" s="229"/>
      <c r="MY10" s="229"/>
      <c r="MZ10" s="229"/>
      <c r="NA10" s="229"/>
      <c r="NB10" s="229"/>
      <c r="NC10" s="229"/>
      <c r="ND10" s="229"/>
      <c r="NE10" s="229"/>
      <c r="NF10" s="229"/>
      <c r="NG10" s="229"/>
      <c r="NH10" s="229"/>
      <c r="NI10" s="229"/>
      <c r="NJ10" s="229"/>
      <c r="NK10" s="229"/>
      <c r="NL10" s="229"/>
      <c r="NM10" s="229"/>
      <c r="NN10" s="229"/>
      <c r="NO10" s="229"/>
      <c r="NP10" s="229"/>
      <c r="NQ10" s="229"/>
      <c r="NR10" s="229"/>
      <c r="NS10" s="229"/>
      <c r="NT10" s="229"/>
      <c r="NU10" s="229"/>
      <c r="NV10" s="229"/>
      <c r="NW10" s="229"/>
      <c r="NX10" s="229"/>
      <c r="NY10" s="229"/>
      <c r="NZ10" s="229"/>
      <c r="OA10" s="229"/>
      <c r="OB10" s="229"/>
      <c r="OC10" s="229"/>
      <c r="OD10" s="229"/>
      <c r="OE10" s="229"/>
      <c r="OF10" s="229"/>
      <c r="OG10" s="229"/>
      <c r="OH10" s="229"/>
      <c r="OI10" s="229"/>
      <c r="OJ10" s="229"/>
      <c r="OK10" s="229"/>
      <c r="OL10" s="229"/>
      <c r="OM10" s="229"/>
      <c r="ON10" s="229"/>
      <c r="OO10" s="229"/>
      <c r="OP10" s="229"/>
      <c r="OQ10" s="229"/>
      <c r="OR10" s="229"/>
      <c r="OS10" s="229"/>
      <c r="OT10" s="229"/>
      <c r="OU10" s="229"/>
      <c r="OV10" s="229"/>
      <c r="OW10" s="229"/>
      <c r="OX10" s="229"/>
      <c r="OY10" s="229"/>
      <c r="OZ10" s="229"/>
      <c r="PA10" s="229"/>
      <c r="PB10" s="229"/>
      <c r="PC10" s="229"/>
      <c r="PD10" s="229"/>
      <c r="PE10" s="229"/>
      <c r="PF10" s="229"/>
      <c r="PG10" s="229"/>
      <c r="PH10" s="229"/>
      <c r="PI10" s="229"/>
      <c r="PJ10" s="229"/>
      <c r="PK10" s="229"/>
      <c r="PL10" s="229"/>
      <c r="PM10" s="229"/>
      <c r="PN10" s="229"/>
      <c r="PO10" s="229"/>
      <c r="PP10" s="229"/>
      <c r="PQ10" s="229"/>
      <c r="PR10" s="229"/>
      <c r="PS10" s="229"/>
      <c r="PT10" s="229"/>
      <c r="PU10" s="229"/>
      <c r="PV10" s="229"/>
      <c r="PW10" s="229"/>
      <c r="PX10" s="229"/>
      <c r="PY10" s="229"/>
      <c r="PZ10" s="229"/>
      <c r="QA10" s="229"/>
      <c r="QB10" s="229"/>
      <c r="QC10" s="229"/>
      <c r="QD10" s="229"/>
      <c r="QE10" s="229"/>
      <c r="QF10" s="229"/>
      <c r="QG10" s="229"/>
      <c r="QH10" s="229"/>
      <c r="QI10" s="229"/>
      <c r="QJ10" s="229"/>
      <c r="QK10" s="229"/>
      <c r="QL10" s="229"/>
      <c r="QM10" s="229"/>
      <c r="QN10" s="229"/>
      <c r="QO10" s="229"/>
      <c r="QP10" s="229"/>
      <c r="QQ10" s="229"/>
      <c r="QR10" s="229"/>
      <c r="QS10" s="229"/>
      <c r="QT10" s="229"/>
      <c r="QU10" s="229"/>
      <c r="QV10" s="229"/>
      <c r="QW10" s="229"/>
      <c r="QX10" s="229"/>
      <c r="QY10" s="229"/>
      <c r="QZ10" s="229"/>
      <c r="RA10" s="229"/>
      <c r="RB10" s="229"/>
      <c r="RC10" s="229"/>
      <c r="RD10" s="229"/>
      <c r="RE10" s="229"/>
      <c r="RF10" s="229"/>
      <c r="RG10" s="229"/>
      <c r="RH10" s="229"/>
      <c r="RI10" s="229"/>
      <c r="RJ10" s="229"/>
      <c r="RK10" s="229"/>
      <c r="RL10" s="229"/>
      <c r="RM10" s="229"/>
      <c r="RN10" s="229"/>
      <c r="RO10" s="229"/>
      <c r="RP10" s="229"/>
      <c r="RQ10" s="229"/>
      <c r="RR10" s="229"/>
      <c r="RS10" s="229"/>
      <c r="RT10" s="229"/>
      <c r="RU10" s="229"/>
      <c r="RV10" s="229"/>
      <c r="RW10" s="229"/>
      <c r="RX10" s="229"/>
      <c r="RY10" s="229"/>
      <c r="RZ10" s="229"/>
      <c r="SA10" s="229"/>
      <c r="SB10" s="229"/>
      <c r="SC10" s="229"/>
      <c r="SD10" s="229"/>
      <c r="SE10" s="229"/>
      <c r="SF10" s="229"/>
      <c r="SG10" s="229"/>
      <c r="SH10" s="229"/>
      <c r="SI10" s="229"/>
      <c r="SJ10" s="229"/>
      <c r="SK10" s="229"/>
      <c r="SL10" s="229"/>
      <c r="SM10" s="229"/>
      <c r="SN10" s="229"/>
      <c r="SO10" s="229"/>
      <c r="SP10" s="229"/>
      <c r="SQ10" s="229"/>
      <c r="SR10" s="229"/>
      <c r="SS10" s="229"/>
      <c r="ST10" s="229"/>
      <c r="SU10" s="229"/>
      <c r="SV10" s="229"/>
      <c r="SW10" s="229"/>
      <c r="SX10" s="229"/>
      <c r="SY10" s="229"/>
      <c r="SZ10" s="229"/>
      <c r="TA10" s="229"/>
      <c r="TB10" s="229"/>
      <c r="TC10" s="229"/>
    </row>
    <row r="11" spans="1:523" s="64" customFormat="1" ht="15.95" customHeight="1" x14ac:dyDescent="0.3">
      <c r="A11" s="62"/>
      <c r="B11" s="62"/>
      <c r="C11" s="62">
        <v>3111</v>
      </c>
      <c r="D11" s="62"/>
      <c r="E11" s="187" t="s">
        <v>71</v>
      </c>
      <c r="F11" s="64">
        <v>0</v>
      </c>
      <c r="G11" s="64">
        <v>0</v>
      </c>
      <c r="H11" s="170">
        <f t="shared" si="0"/>
        <v>80410</v>
      </c>
      <c r="I11" s="171">
        <f>I12</f>
        <v>80410</v>
      </c>
      <c r="J11" s="171">
        <f t="shared" si="11"/>
        <v>0</v>
      </c>
      <c r="K11" s="171">
        <f t="shared" si="11"/>
        <v>0</v>
      </c>
      <c r="L11" s="171">
        <f t="shared" si="11"/>
        <v>0</v>
      </c>
      <c r="M11" s="171">
        <f t="shared" si="11"/>
        <v>0</v>
      </c>
      <c r="N11" s="171">
        <f t="shared" si="11"/>
        <v>0</v>
      </c>
      <c r="O11" s="170">
        <f t="shared" si="8"/>
        <v>80410</v>
      </c>
      <c r="P11" s="171">
        <f>P12</f>
        <v>80410</v>
      </c>
      <c r="Q11" s="171">
        <f t="shared" si="12"/>
        <v>0</v>
      </c>
      <c r="R11" s="171">
        <f t="shared" si="12"/>
        <v>0</v>
      </c>
      <c r="S11" s="171">
        <f t="shared" si="12"/>
        <v>0</v>
      </c>
      <c r="T11" s="171">
        <f t="shared" si="12"/>
        <v>0</v>
      </c>
      <c r="U11" s="171">
        <f t="shared" si="12"/>
        <v>0</v>
      </c>
      <c r="V11" s="171">
        <f t="shared" si="12"/>
        <v>0</v>
      </c>
      <c r="W11" s="61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/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/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0"/>
      <c r="GT11" s="230"/>
      <c r="GU11" s="230"/>
      <c r="GV11" s="230"/>
      <c r="GW11" s="230"/>
      <c r="GX11" s="230"/>
      <c r="GY11" s="230"/>
      <c r="GZ11" s="230"/>
      <c r="HA11" s="230"/>
      <c r="HB11" s="230"/>
      <c r="HC11" s="230"/>
      <c r="HD11" s="230"/>
      <c r="HE11" s="230"/>
      <c r="HF11" s="230"/>
      <c r="HG11" s="230"/>
      <c r="HH11" s="230"/>
      <c r="HI11" s="230"/>
      <c r="HJ11" s="230"/>
      <c r="HK11" s="230"/>
      <c r="HL11" s="230"/>
      <c r="HM11" s="230"/>
      <c r="HN11" s="230"/>
      <c r="HO11" s="230"/>
      <c r="HP11" s="230"/>
      <c r="HQ11" s="230"/>
      <c r="HR11" s="230"/>
      <c r="HS11" s="230"/>
      <c r="HT11" s="230"/>
      <c r="HU11" s="230"/>
      <c r="HV11" s="230"/>
      <c r="HW11" s="230"/>
      <c r="HX11" s="230"/>
      <c r="HY11" s="230"/>
      <c r="HZ11" s="230"/>
      <c r="IA11" s="230"/>
      <c r="IB11" s="230"/>
      <c r="IC11" s="230"/>
      <c r="ID11" s="230"/>
      <c r="IE11" s="230"/>
      <c r="IF11" s="230"/>
      <c r="IG11" s="230"/>
      <c r="IH11" s="230"/>
      <c r="II11" s="230"/>
      <c r="IJ11" s="230"/>
      <c r="IK11" s="230"/>
      <c r="IL11" s="230"/>
      <c r="IM11" s="230"/>
      <c r="IN11" s="230"/>
      <c r="IO11" s="230"/>
      <c r="IP11" s="230"/>
      <c r="IQ11" s="230"/>
      <c r="IR11" s="230"/>
      <c r="IS11" s="230"/>
      <c r="IT11" s="230"/>
      <c r="IU11" s="230"/>
      <c r="IV11" s="230"/>
      <c r="IW11" s="230"/>
      <c r="IX11" s="230"/>
      <c r="IY11" s="230"/>
      <c r="IZ11" s="230"/>
      <c r="JA11" s="230"/>
      <c r="JB11" s="230"/>
      <c r="JC11" s="230"/>
      <c r="JD11" s="230"/>
      <c r="JE11" s="230"/>
      <c r="JF11" s="230"/>
      <c r="JG11" s="230"/>
      <c r="JH11" s="230"/>
      <c r="JI11" s="230"/>
      <c r="JJ11" s="230"/>
      <c r="JK11" s="230"/>
      <c r="JL11" s="230"/>
      <c r="JM11" s="230"/>
      <c r="JN11" s="230"/>
      <c r="JO11" s="230"/>
      <c r="JP11" s="230"/>
      <c r="JQ11" s="230"/>
      <c r="JR11" s="230"/>
      <c r="JS11" s="230"/>
      <c r="JT11" s="230"/>
      <c r="JU11" s="230"/>
      <c r="JV11" s="230"/>
      <c r="JW11" s="230"/>
      <c r="JX11" s="230"/>
      <c r="JY11" s="230"/>
      <c r="JZ11" s="230"/>
      <c r="KA11" s="230"/>
      <c r="KB11" s="230"/>
      <c r="KC11" s="230"/>
      <c r="KD11" s="230"/>
      <c r="KE11" s="230"/>
      <c r="KF11" s="230"/>
      <c r="KG11" s="230"/>
      <c r="KH11" s="230"/>
      <c r="KI11" s="230"/>
      <c r="KJ11" s="230"/>
      <c r="KK11" s="230"/>
      <c r="KL11" s="230"/>
      <c r="KM11" s="230"/>
      <c r="KN11" s="230"/>
      <c r="KO11" s="230"/>
      <c r="KP11" s="230"/>
      <c r="KQ11" s="230"/>
      <c r="KR11" s="230"/>
      <c r="KS11" s="230"/>
      <c r="KT11" s="230"/>
      <c r="KU11" s="230"/>
      <c r="KV11" s="230"/>
      <c r="KW11" s="230"/>
      <c r="KX11" s="230"/>
      <c r="KY11" s="230"/>
      <c r="KZ11" s="230"/>
      <c r="LA11" s="230"/>
      <c r="LB11" s="230"/>
      <c r="LC11" s="230"/>
      <c r="LD11" s="230"/>
      <c r="LE11" s="230"/>
      <c r="LF11" s="230"/>
      <c r="LG11" s="230"/>
      <c r="LH11" s="230"/>
      <c r="LI11" s="230"/>
      <c r="LJ11" s="230"/>
      <c r="LK11" s="230"/>
      <c r="LL11" s="230"/>
      <c r="LM11" s="230"/>
      <c r="LN11" s="230"/>
      <c r="LO11" s="230"/>
      <c r="LP11" s="230"/>
      <c r="LQ11" s="230"/>
      <c r="LR11" s="230"/>
      <c r="LS11" s="230"/>
      <c r="LT11" s="230"/>
      <c r="LU11" s="230"/>
      <c r="LV11" s="230"/>
      <c r="LW11" s="230"/>
      <c r="LX11" s="230"/>
      <c r="LY11" s="230"/>
      <c r="LZ11" s="230"/>
      <c r="MA11" s="230"/>
      <c r="MB11" s="230"/>
      <c r="MC11" s="230"/>
      <c r="MD11" s="230"/>
      <c r="ME11" s="230"/>
      <c r="MF11" s="230"/>
      <c r="MG11" s="230"/>
      <c r="MH11" s="230"/>
      <c r="MI11" s="230"/>
      <c r="MJ11" s="230"/>
      <c r="MK11" s="230"/>
      <c r="ML11" s="230"/>
      <c r="MM11" s="230"/>
      <c r="MN11" s="230"/>
      <c r="MO11" s="230"/>
      <c r="MP11" s="230"/>
      <c r="MQ11" s="230"/>
      <c r="MR11" s="230"/>
      <c r="MS11" s="230"/>
      <c r="MT11" s="230"/>
      <c r="MU11" s="230"/>
      <c r="MV11" s="230"/>
      <c r="MW11" s="230"/>
      <c r="MX11" s="230"/>
      <c r="MY11" s="230"/>
      <c r="MZ11" s="230"/>
      <c r="NA11" s="230"/>
      <c r="NB11" s="230"/>
      <c r="NC11" s="230"/>
      <c r="ND11" s="230"/>
      <c r="NE11" s="230"/>
      <c r="NF11" s="230"/>
      <c r="NG11" s="230"/>
      <c r="NH11" s="230"/>
      <c r="NI11" s="230"/>
      <c r="NJ11" s="230"/>
      <c r="NK11" s="230"/>
      <c r="NL11" s="230"/>
      <c r="NM11" s="230"/>
      <c r="NN11" s="230"/>
      <c r="NO11" s="230"/>
      <c r="NP11" s="230"/>
      <c r="NQ11" s="230"/>
      <c r="NR11" s="230"/>
      <c r="NS11" s="230"/>
      <c r="NT11" s="230"/>
      <c r="NU11" s="230"/>
      <c r="NV11" s="230"/>
      <c r="NW11" s="230"/>
      <c r="NX11" s="230"/>
      <c r="NY11" s="230"/>
      <c r="NZ11" s="230"/>
      <c r="OA11" s="230"/>
      <c r="OB11" s="230"/>
      <c r="OC11" s="230"/>
      <c r="OD11" s="230"/>
      <c r="OE11" s="230"/>
      <c r="OF11" s="230"/>
      <c r="OG11" s="230"/>
      <c r="OH11" s="230"/>
      <c r="OI11" s="230"/>
      <c r="OJ11" s="230"/>
      <c r="OK11" s="230"/>
      <c r="OL11" s="230"/>
      <c r="OM11" s="230"/>
      <c r="ON11" s="230"/>
      <c r="OO11" s="230"/>
      <c r="OP11" s="230"/>
      <c r="OQ11" s="230"/>
      <c r="OR11" s="230"/>
      <c r="OS11" s="230"/>
      <c r="OT11" s="230"/>
      <c r="OU11" s="230"/>
      <c r="OV11" s="230"/>
      <c r="OW11" s="230"/>
      <c r="OX11" s="230"/>
      <c r="OY11" s="230"/>
      <c r="OZ11" s="230"/>
      <c r="PA11" s="230"/>
      <c r="PB11" s="230"/>
      <c r="PC11" s="230"/>
      <c r="PD11" s="230"/>
      <c r="PE11" s="230"/>
      <c r="PF11" s="230"/>
      <c r="PG11" s="230"/>
      <c r="PH11" s="230"/>
      <c r="PI11" s="230"/>
      <c r="PJ11" s="230"/>
      <c r="PK11" s="230"/>
      <c r="PL11" s="230"/>
      <c r="PM11" s="230"/>
      <c r="PN11" s="230"/>
      <c r="PO11" s="230"/>
      <c r="PP11" s="230"/>
      <c r="PQ11" s="230"/>
      <c r="PR11" s="230"/>
      <c r="PS11" s="230"/>
      <c r="PT11" s="230"/>
      <c r="PU11" s="230"/>
      <c r="PV11" s="230"/>
      <c r="PW11" s="230"/>
      <c r="PX11" s="230"/>
      <c r="PY11" s="230"/>
      <c r="PZ11" s="230"/>
      <c r="QA11" s="230"/>
      <c r="QB11" s="230"/>
      <c r="QC11" s="230"/>
      <c r="QD11" s="230"/>
      <c r="QE11" s="230"/>
      <c r="QF11" s="230"/>
      <c r="QG11" s="230"/>
      <c r="QH11" s="230"/>
      <c r="QI11" s="230"/>
      <c r="QJ11" s="230"/>
      <c r="QK11" s="230"/>
      <c r="QL11" s="230"/>
      <c r="QM11" s="230"/>
      <c r="QN11" s="230"/>
      <c r="QO11" s="230"/>
      <c r="QP11" s="230"/>
      <c r="QQ11" s="230"/>
      <c r="QR11" s="230"/>
      <c r="QS11" s="230"/>
      <c r="QT11" s="230"/>
      <c r="QU11" s="230"/>
      <c r="QV11" s="230"/>
      <c r="QW11" s="230"/>
      <c r="QX11" s="230"/>
      <c r="QY11" s="230"/>
      <c r="QZ11" s="230"/>
      <c r="RA11" s="230"/>
      <c r="RB11" s="230"/>
      <c r="RC11" s="230"/>
      <c r="RD11" s="230"/>
      <c r="RE11" s="230"/>
      <c r="RF11" s="230"/>
      <c r="RG11" s="230"/>
      <c r="RH11" s="230"/>
      <c r="RI11" s="230"/>
      <c r="RJ11" s="230"/>
      <c r="RK11" s="230"/>
      <c r="RL11" s="230"/>
      <c r="RM11" s="230"/>
      <c r="RN11" s="230"/>
      <c r="RO11" s="230"/>
      <c r="RP11" s="230"/>
      <c r="RQ11" s="230"/>
      <c r="RR11" s="230"/>
      <c r="RS11" s="230"/>
      <c r="RT11" s="230"/>
      <c r="RU11" s="230"/>
      <c r="RV11" s="230"/>
      <c r="RW11" s="230"/>
      <c r="RX11" s="230"/>
      <c r="RY11" s="230"/>
      <c r="RZ11" s="230"/>
      <c r="SA11" s="230"/>
      <c r="SB11" s="230"/>
      <c r="SC11" s="230"/>
      <c r="SD11" s="230"/>
      <c r="SE11" s="230"/>
      <c r="SF11" s="230"/>
      <c r="SG11" s="230"/>
      <c r="SH11" s="230"/>
      <c r="SI11" s="230"/>
      <c r="SJ11" s="230"/>
      <c r="SK11" s="230"/>
      <c r="SL11" s="230"/>
      <c r="SM11" s="230"/>
      <c r="SN11" s="230"/>
      <c r="SO11" s="230"/>
      <c r="SP11" s="230"/>
      <c r="SQ11" s="230"/>
      <c r="SR11" s="230"/>
      <c r="SS11" s="230"/>
      <c r="ST11" s="230"/>
      <c r="SU11" s="230"/>
      <c r="SV11" s="230"/>
      <c r="SW11" s="230"/>
      <c r="SX11" s="230"/>
      <c r="SY11" s="230"/>
      <c r="SZ11" s="230"/>
      <c r="TA11" s="230"/>
      <c r="TB11" s="230"/>
      <c r="TC11" s="230"/>
    </row>
    <row r="12" spans="1:523" s="58" customFormat="1" ht="15.95" customHeight="1" x14ac:dyDescent="0.3">
      <c r="A12" s="65"/>
      <c r="B12" s="65"/>
      <c r="C12" s="66"/>
      <c r="D12" s="65">
        <v>31111</v>
      </c>
      <c r="E12" s="188" t="s">
        <v>72</v>
      </c>
      <c r="H12" s="172">
        <f t="shared" si="0"/>
        <v>80410</v>
      </c>
      <c r="I12" s="173">
        <v>80410</v>
      </c>
      <c r="J12" s="173"/>
      <c r="K12" s="173"/>
      <c r="L12" s="173"/>
      <c r="M12" s="173"/>
      <c r="N12" s="173"/>
      <c r="O12" s="172">
        <f t="shared" si="8"/>
        <v>80410</v>
      </c>
      <c r="P12" s="173">
        <f>76410+4000</f>
        <v>80410</v>
      </c>
      <c r="Q12" s="173"/>
      <c r="R12" s="173"/>
      <c r="S12" s="173"/>
      <c r="T12" s="173"/>
      <c r="U12" s="173"/>
      <c r="V12" s="173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1"/>
      <c r="IP12" s="231"/>
      <c r="IQ12" s="231"/>
      <c r="IR12" s="231"/>
      <c r="IS12" s="231"/>
      <c r="IT12" s="231"/>
      <c r="IU12" s="231"/>
      <c r="IV12" s="231"/>
      <c r="IW12" s="231"/>
      <c r="IX12" s="231"/>
      <c r="IY12" s="231"/>
      <c r="IZ12" s="231"/>
      <c r="JA12" s="231"/>
      <c r="JB12" s="231"/>
      <c r="JC12" s="231"/>
      <c r="JD12" s="231"/>
      <c r="JE12" s="231"/>
      <c r="JF12" s="231"/>
      <c r="JG12" s="231"/>
      <c r="JH12" s="231"/>
      <c r="JI12" s="231"/>
      <c r="JJ12" s="231"/>
      <c r="JK12" s="231"/>
      <c r="JL12" s="231"/>
      <c r="JM12" s="231"/>
      <c r="JN12" s="231"/>
      <c r="JO12" s="231"/>
      <c r="JP12" s="231"/>
      <c r="JQ12" s="231"/>
      <c r="JR12" s="231"/>
      <c r="JS12" s="231"/>
      <c r="JT12" s="231"/>
      <c r="JU12" s="231"/>
      <c r="JV12" s="231"/>
      <c r="JW12" s="231"/>
      <c r="JX12" s="231"/>
      <c r="JY12" s="231"/>
      <c r="JZ12" s="231"/>
      <c r="KA12" s="231"/>
      <c r="KB12" s="231"/>
      <c r="KC12" s="231"/>
      <c r="KD12" s="231"/>
      <c r="KE12" s="231"/>
      <c r="KF12" s="231"/>
      <c r="KG12" s="231"/>
      <c r="KH12" s="231"/>
      <c r="KI12" s="231"/>
      <c r="KJ12" s="231"/>
      <c r="KK12" s="231"/>
      <c r="KL12" s="231"/>
      <c r="KM12" s="231"/>
      <c r="KN12" s="231"/>
      <c r="KO12" s="231"/>
      <c r="KP12" s="231"/>
      <c r="KQ12" s="231"/>
      <c r="KR12" s="231"/>
      <c r="KS12" s="231"/>
      <c r="KT12" s="231"/>
      <c r="KU12" s="231"/>
      <c r="KV12" s="231"/>
      <c r="KW12" s="231"/>
      <c r="KX12" s="231"/>
      <c r="KY12" s="231"/>
      <c r="KZ12" s="231"/>
      <c r="LA12" s="231"/>
      <c r="LB12" s="231"/>
      <c r="LC12" s="231"/>
      <c r="LD12" s="231"/>
      <c r="LE12" s="231"/>
      <c r="LF12" s="231"/>
      <c r="LG12" s="231"/>
      <c r="LH12" s="231"/>
      <c r="LI12" s="231"/>
      <c r="LJ12" s="231"/>
      <c r="LK12" s="231"/>
      <c r="LL12" s="231"/>
      <c r="LM12" s="231"/>
      <c r="LN12" s="231"/>
      <c r="LO12" s="231"/>
      <c r="LP12" s="231"/>
      <c r="LQ12" s="231"/>
      <c r="LR12" s="231"/>
      <c r="LS12" s="231"/>
      <c r="LT12" s="231"/>
      <c r="LU12" s="231"/>
      <c r="LV12" s="231"/>
      <c r="LW12" s="231"/>
      <c r="LX12" s="231"/>
      <c r="LY12" s="231"/>
      <c r="LZ12" s="231"/>
      <c r="MA12" s="231"/>
      <c r="MB12" s="231"/>
      <c r="MC12" s="231"/>
      <c r="MD12" s="231"/>
      <c r="ME12" s="231"/>
      <c r="MF12" s="231"/>
      <c r="MG12" s="231"/>
      <c r="MH12" s="231"/>
      <c r="MI12" s="231"/>
      <c r="MJ12" s="231"/>
      <c r="MK12" s="231"/>
      <c r="ML12" s="231"/>
      <c r="MM12" s="231"/>
      <c r="MN12" s="231"/>
      <c r="MO12" s="231"/>
      <c r="MP12" s="231"/>
      <c r="MQ12" s="231"/>
      <c r="MR12" s="231"/>
      <c r="MS12" s="231"/>
      <c r="MT12" s="231"/>
      <c r="MU12" s="231"/>
      <c r="MV12" s="231"/>
      <c r="MW12" s="231"/>
      <c r="MX12" s="231"/>
      <c r="MY12" s="231"/>
      <c r="MZ12" s="231"/>
      <c r="NA12" s="231"/>
      <c r="NB12" s="231"/>
      <c r="NC12" s="231"/>
      <c r="ND12" s="231"/>
      <c r="NE12" s="231"/>
      <c r="NF12" s="231"/>
      <c r="NG12" s="231"/>
      <c r="NH12" s="231"/>
      <c r="NI12" s="231"/>
      <c r="NJ12" s="231"/>
      <c r="NK12" s="231"/>
      <c r="NL12" s="231"/>
      <c r="NM12" s="231"/>
      <c r="NN12" s="231"/>
      <c r="NO12" s="231"/>
      <c r="NP12" s="231"/>
      <c r="NQ12" s="231"/>
      <c r="NR12" s="231"/>
      <c r="NS12" s="231"/>
      <c r="NT12" s="231"/>
      <c r="NU12" s="231"/>
      <c r="NV12" s="231"/>
      <c r="NW12" s="231"/>
      <c r="NX12" s="231"/>
      <c r="NY12" s="231"/>
      <c r="NZ12" s="231"/>
      <c r="OA12" s="231"/>
      <c r="OB12" s="231"/>
      <c r="OC12" s="231"/>
      <c r="OD12" s="231"/>
      <c r="OE12" s="231"/>
      <c r="OF12" s="231"/>
      <c r="OG12" s="231"/>
      <c r="OH12" s="231"/>
      <c r="OI12" s="231"/>
      <c r="OJ12" s="231"/>
      <c r="OK12" s="231"/>
      <c r="OL12" s="231"/>
      <c r="OM12" s="231"/>
      <c r="ON12" s="231"/>
      <c r="OO12" s="231"/>
      <c r="OP12" s="231"/>
      <c r="OQ12" s="231"/>
      <c r="OR12" s="231"/>
      <c r="OS12" s="231"/>
      <c r="OT12" s="231"/>
      <c r="OU12" s="231"/>
      <c r="OV12" s="231"/>
      <c r="OW12" s="231"/>
      <c r="OX12" s="231"/>
      <c r="OY12" s="231"/>
      <c r="OZ12" s="231"/>
      <c r="PA12" s="231"/>
      <c r="PB12" s="231"/>
      <c r="PC12" s="231"/>
      <c r="PD12" s="231"/>
      <c r="PE12" s="231"/>
      <c r="PF12" s="231"/>
      <c r="PG12" s="231"/>
      <c r="PH12" s="231"/>
      <c r="PI12" s="231"/>
      <c r="PJ12" s="231"/>
      <c r="PK12" s="231"/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1"/>
      <c r="QL12" s="231"/>
      <c r="QM12" s="231"/>
      <c r="QN12" s="231"/>
      <c r="QO12" s="231"/>
      <c r="QP12" s="231"/>
      <c r="QQ12" s="231"/>
      <c r="QR12" s="231"/>
      <c r="QS12" s="231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1"/>
      <c r="SX12" s="231"/>
      <c r="SY12" s="231"/>
      <c r="SZ12" s="231"/>
      <c r="TA12" s="231"/>
      <c r="TB12" s="231"/>
      <c r="TC12" s="231"/>
    </row>
    <row r="13" spans="1:523" s="60" customFormat="1" ht="15.95" customHeight="1" x14ac:dyDescent="0.3">
      <c r="A13" s="59"/>
      <c r="B13" s="59">
        <v>312</v>
      </c>
      <c r="C13" s="59"/>
      <c r="D13" s="59"/>
      <c r="E13" s="186" t="s">
        <v>73</v>
      </c>
      <c r="H13" s="168">
        <f t="shared" si="0"/>
        <v>2522</v>
      </c>
      <c r="I13" s="169">
        <f t="shared" ref="I13:V13" si="13">I14</f>
        <v>2522</v>
      </c>
      <c r="J13" s="169">
        <f t="shared" si="13"/>
        <v>0</v>
      </c>
      <c r="K13" s="169">
        <f t="shared" si="13"/>
        <v>0</v>
      </c>
      <c r="L13" s="169">
        <f t="shared" si="13"/>
        <v>0</v>
      </c>
      <c r="M13" s="169">
        <f t="shared" si="13"/>
        <v>0</v>
      </c>
      <c r="N13" s="169">
        <f t="shared" si="13"/>
        <v>0</v>
      </c>
      <c r="O13" s="168">
        <f t="shared" si="8"/>
        <v>2957</v>
      </c>
      <c r="P13" s="169">
        <f t="shared" si="13"/>
        <v>2957</v>
      </c>
      <c r="Q13" s="169">
        <f t="shared" si="13"/>
        <v>0</v>
      </c>
      <c r="R13" s="169">
        <f t="shared" si="13"/>
        <v>0</v>
      </c>
      <c r="S13" s="169">
        <f t="shared" si="13"/>
        <v>0</v>
      </c>
      <c r="T13" s="169">
        <f t="shared" si="13"/>
        <v>0</v>
      </c>
      <c r="U13" s="169">
        <f t="shared" si="13"/>
        <v>0</v>
      </c>
      <c r="V13" s="169">
        <f t="shared" si="13"/>
        <v>0</v>
      </c>
      <c r="W13" s="61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9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9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9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9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9"/>
      <c r="IC13" s="229"/>
      <c r="ID13" s="229"/>
      <c r="IE13" s="229"/>
      <c r="IF13" s="229"/>
      <c r="IG13" s="229"/>
      <c r="IH13" s="229"/>
      <c r="II13" s="229"/>
      <c r="IJ13" s="229"/>
      <c r="IK13" s="229"/>
      <c r="IL13" s="229"/>
      <c r="IM13" s="229"/>
      <c r="IN13" s="229"/>
      <c r="IO13" s="229"/>
      <c r="IP13" s="229"/>
      <c r="IQ13" s="229"/>
      <c r="IR13" s="229"/>
      <c r="IS13" s="229"/>
      <c r="IT13" s="229"/>
      <c r="IU13" s="229"/>
      <c r="IV13" s="229"/>
      <c r="IW13" s="229"/>
      <c r="IX13" s="229"/>
      <c r="IY13" s="229"/>
      <c r="IZ13" s="229"/>
      <c r="JA13" s="229"/>
      <c r="JB13" s="229"/>
      <c r="JC13" s="229"/>
      <c r="JD13" s="229"/>
      <c r="JE13" s="229"/>
      <c r="JF13" s="229"/>
      <c r="JG13" s="229"/>
      <c r="JH13" s="229"/>
      <c r="JI13" s="229"/>
      <c r="JJ13" s="229"/>
      <c r="JK13" s="229"/>
      <c r="JL13" s="229"/>
      <c r="JM13" s="229"/>
      <c r="JN13" s="229"/>
      <c r="JO13" s="229"/>
      <c r="JP13" s="229"/>
      <c r="JQ13" s="229"/>
      <c r="JR13" s="229"/>
      <c r="JS13" s="229"/>
      <c r="JT13" s="229"/>
      <c r="JU13" s="229"/>
      <c r="JV13" s="229"/>
      <c r="JW13" s="229"/>
      <c r="JX13" s="229"/>
      <c r="JY13" s="229"/>
      <c r="JZ13" s="229"/>
      <c r="KA13" s="229"/>
      <c r="KB13" s="229"/>
      <c r="KC13" s="229"/>
      <c r="KD13" s="229"/>
      <c r="KE13" s="229"/>
      <c r="KF13" s="229"/>
      <c r="KG13" s="229"/>
      <c r="KH13" s="229"/>
      <c r="KI13" s="229"/>
      <c r="KJ13" s="229"/>
      <c r="KK13" s="229"/>
      <c r="KL13" s="229"/>
      <c r="KM13" s="229"/>
      <c r="KN13" s="229"/>
      <c r="KO13" s="229"/>
      <c r="KP13" s="229"/>
      <c r="KQ13" s="229"/>
      <c r="KR13" s="229"/>
      <c r="KS13" s="229"/>
      <c r="KT13" s="229"/>
      <c r="KU13" s="229"/>
      <c r="KV13" s="229"/>
      <c r="KW13" s="229"/>
      <c r="KX13" s="229"/>
      <c r="KY13" s="229"/>
      <c r="KZ13" s="229"/>
      <c r="LA13" s="229"/>
      <c r="LB13" s="229"/>
      <c r="LC13" s="229"/>
      <c r="LD13" s="229"/>
      <c r="LE13" s="229"/>
      <c r="LF13" s="229"/>
      <c r="LG13" s="229"/>
      <c r="LH13" s="229"/>
      <c r="LI13" s="229"/>
      <c r="LJ13" s="229"/>
      <c r="LK13" s="229"/>
      <c r="LL13" s="229"/>
      <c r="LM13" s="229"/>
      <c r="LN13" s="229"/>
      <c r="LO13" s="229"/>
      <c r="LP13" s="229"/>
      <c r="LQ13" s="229"/>
      <c r="LR13" s="229"/>
      <c r="LS13" s="229"/>
      <c r="LT13" s="229"/>
      <c r="LU13" s="229"/>
      <c r="LV13" s="229"/>
      <c r="LW13" s="229"/>
      <c r="LX13" s="229"/>
      <c r="LY13" s="229"/>
      <c r="LZ13" s="229"/>
      <c r="MA13" s="229"/>
      <c r="MB13" s="229"/>
      <c r="MC13" s="229"/>
      <c r="MD13" s="229"/>
      <c r="ME13" s="229"/>
      <c r="MF13" s="229"/>
      <c r="MG13" s="229"/>
      <c r="MH13" s="229"/>
      <c r="MI13" s="229"/>
      <c r="MJ13" s="229"/>
      <c r="MK13" s="229"/>
      <c r="ML13" s="229"/>
      <c r="MM13" s="229"/>
      <c r="MN13" s="229"/>
      <c r="MO13" s="229"/>
      <c r="MP13" s="229"/>
      <c r="MQ13" s="229"/>
      <c r="MR13" s="229"/>
      <c r="MS13" s="229"/>
      <c r="MT13" s="229"/>
      <c r="MU13" s="229"/>
      <c r="MV13" s="229"/>
      <c r="MW13" s="229"/>
      <c r="MX13" s="229"/>
      <c r="MY13" s="229"/>
      <c r="MZ13" s="229"/>
      <c r="NA13" s="229"/>
      <c r="NB13" s="229"/>
      <c r="NC13" s="229"/>
      <c r="ND13" s="229"/>
      <c r="NE13" s="229"/>
      <c r="NF13" s="229"/>
      <c r="NG13" s="229"/>
      <c r="NH13" s="229"/>
      <c r="NI13" s="229"/>
      <c r="NJ13" s="229"/>
      <c r="NK13" s="229"/>
      <c r="NL13" s="229"/>
      <c r="NM13" s="229"/>
      <c r="NN13" s="229"/>
      <c r="NO13" s="229"/>
      <c r="NP13" s="229"/>
      <c r="NQ13" s="229"/>
      <c r="NR13" s="229"/>
      <c r="NS13" s="229"/>
      <c r="NT13" s="229"/>
      <c r="NU13" s="229"/>
      <c r="NV13" s="229"/>
      <c r="NW13" s="229"/>
      <c r="NX13" s="229"/>
      <c r="NY13" s="229"/>
      <c r="NZ13" s="229"/>
      <c r="OA13" s="229"/>
      <c r="OB13" s="229"/>
      <c r="OC13" s="229"/>
      <c r="OD13" s="229"/>
      <c r="OE13" s="229"/>
      <c r="OF13" s="229"/>
      <c r="OG13" s="229"/>
      <c r="OH13" s="229"/>
      <c r="OI13" s="229"/>
      <c r="OJ13" s="229"/>
      <c r="OK13" s="229"/>
      <c r="OL13" s="229"/>
      <c r="OM13" s="229"/>
      <c r="ON13" s="229"/>
      <c r="OO13" s="229"/>
      <c r="OP13" s="229"/>
      <c r="OQ13" s="229"/>
      <c r="OR13" s="229"/>
      <c r="OS13" s="229"/>
      <c r="OT13" s="229"/>
      <c r="OU13" s="229"/>
      <c r="OV13" s="229"/>
      <c r="OW13" s="229"/>
      <c r="OX13" s="229"/>
      <c r="OY13" s="229"/>
      <c r="OZ13" s="229"/>
      <c r="PA13" s="229"/>
      <c r="PB13" s="229"/>
      <c r="PC13" s="229"/>
      <c r="PD13" s="229"/>
      <c r="PE13" s="229"/>
      <c r="PF13" s="229"/>
      <c r="PG13" s="229"/>
      <c r="PH13" s="229"/>
      <c r="PI13" s="229"/>
      <c r="PJ13" s="229"/>
      <c r="PK13" s="229"/>
      <c r="PL13" s="229"/>
      <c r="PM13" s="229"/>
      <c r="PN13" s="229"/>
      <c r="PO13" s="229"/>
      <c r="PP13" s="229"/>
      <c r="PQ13" s="229"/>
      <c r="PR13" s="229"/>
      <c r="PS13" s="229"/>
      <c r="PT13" s="229"/>
      <c r="PU13" s="229"/>
      <c r="PV13" s="229"/>
      <c r="PW13" s="229"/>
      <c r="PX13" s="229"/>
      <c r="PY13" s="229"/>
      <c r="PZ13" s="229"/>
      <c r="QA13" s="229"/>
      <c r="QB13" s="229"/>
      <c r="QC13" s="229"/>
      <c r="QD13" s="229"/>
      <c r="QE13" s="229"/>
      <c r="QF13" s="229"/>
      <c r="QG13" s="229"/>
      <c r="QH13" s="229"/>
      <c r="QI13" s="229"/>
      <c r="QJ13" s="229"/>
      <c r="QK13" s="229"/>
      <c r="QL13" s="229"/>
      <c r="QM13" s="229"/>
      <c r="QN13" s="229"/>
      <c r="QO13" s="229"/>
      <c r="QP13" s="229"/>
      <c r="QQ13" s="229"/>
      <c r="QR13" s="229"/>
      <c r="QS13" s="229"/>
      <c r="QT13" s="229"/>
      <c r="QU13" s="229"/>
      <c r="QV13" s="229"/>
      <c r="QW13" s="229"/>
      <c r="QX13" s="229"/>
      <c r="QY13" s="229"/>
      <c r="QZ13" s="229"/>
      <c r="RA13" s="229"/>
      <c r="RB13" s="229"/>
      <c r="RC13" s="229"/>
      <c r="RD13" s="229"/>
      <c r="RE13" s="229"/>
      <c r="RF13" s="229"/>
      <c r="RG13" s="229"/>
      <c r="RH13" s="229"/>
      <c r="RI13" s="229"/>
      <c r="RJ13" s="229"/>
      <c r="RK13" s="229"/>
      <c r="RL13" s="229"/>
      <c r="RM13" s="229"/>
      <c r="RN13" s="229"/>
      <c r="RO13" s="229"/>
      <c r="RP13" s="229"/>
      <c r="RQ13" s="229"/>
      <c r="RR13" s="229"/>
      <c r="RS13" s="229"/>
      <c r="RT13" s="229"/>
      <c r="RU13" s="229"/>
      <c r="RV13" s="229"/>
      <c r="RW13" s="229"/>
      <c r="RX13" s="229"/>
      <c r="RY13" s="229"/>
      <c r="RZ13" s="229"/>
      <c r="SA13" s="229"/>
      <c r="SB13" s="229"/>
      <c r="SC13" s="229"/>
      <c r="SD13" s="229"/>
      <c r="SE13" s="229"/>
      <c r="SF13" s="229"/>
      <c r="SG13" s="229"/>
      <c r="SH13" s="229"/>
      <c r="SI13" s="229"/>
      <c r="SJ13" s="229"/>
      <c r="SK13" s="229"/>
      <c r="SL13" s="229"/>
      <c r="SM13" s="229"/>
      <c r="SN13" s="229"/>
      <c r="SO13" s="229"/>
      <c r="SP13" s="229"/>
      <c r="SQ13" s="229"/>
      <c r="SR13" s="229"/>
      <c r="SS13" s="229"/>
      <c r="ST13" s="229"/>
      <c r="SU13" s="229"/>
      <c r="SV13" s="229"/>
      <c r="SW13" s="229"/>
      <c r="SX13" s="229"/>
      <c r="SY13" s="229"/>
      <c r="SZ13" s="229"/>
      <c r="TA13" s="229"/>
      <c r="TB13" s="229"/>
      <c r="TC13" s="229"/>
    </row>
    <row r="14" spans="1:523" s="64" customFormat="1" ht="15.95" customHeight="1" x14ac:dyDescent="0.3">
      <c r="A14" s="62"/>
      <c r="B14" s="62"/>
      <c r="C14" s="62">
        <v>3121</v>
      </c>
      <c r="D14" s="62"/>
      <c r="E14" s="187" t="s">
        <v>73</v>
      </c>
      <c r="F14" s="64">
        <v>0</v>
      </c>
      <c r="G14" s="64">
        <v>0</v>
      </c>
      <c r="H14" s="170">
        <f t="shared" si="0"/>
        <v>2522</v>
      </c>
      <c r="I14" s="171">
        <f>SUM(I15:I18)</f>
        <v>2522</v>
      </c>
      <c r="J14" s="171">
        <f>SUM(J16:J18)</f>
        <v>0</v>
      </c>
      <c r="K14" s="171">
        <f>SUM(K16:K18)</f>
        <v>0</v>
      </c>
      <c r="L14" s="171">
        <f>SUM(L16:L18)</f>
        <v>0</v>
      </c>
      <c r="M14" s="171">
        <f>SUM(M16:M18)</f>
        <v>0</v>
      </c>
      <c r="N14" s="171">
        <f>SUM(N16:N18)</f>
        <v>0</v>
      </c>
      <c r="O14" s="170">
        <f t="shared" si="8"/>
        <v>2957</v>
      </c>
      <c r="P14" s="171">
        <f>SUM(P15:P18)</f>
        <v>2957</v>
      </c>
      <c r="Q14" s="171">
        <f t="shared" ref="Q14:V14" si="14">SUM(Q16:Q18)</f>
        <v>0</v>
      </c>
      <c r="R14" s="171">
        <f t="shared" si="14"/>
        <v>0</v>
      </c>
      <c r="S14" s="171">
        <f t="shared" si="14"/>
        <v>0</v>
      </c>
      <c r="T14" s="171">
        <f t="shared" si="14"/>
        <v>0</v>
      </c>
      <c r="U14" s="171">
        <f t="shared" si="14"/>
        <v>0</v>
      </c>
      <c r="V14" s="171">
        <f t="shared" si="14"/>
        <v>0</v>
      </c>
      <c r="W14" s="61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/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0"/>
      <c r="HK14" s="230"/>
      <c r="HL14" s="230"/>
      <c r="HM14" s="230"/>
      <c r="HN14" s="230"/>
      <c r="HO14" s="230"/>
      <c r="HP14" s="230"/>
      <c r="HQ14" s="230"/>
      <c r="HR14" s="230"/>
      <c r="HS14" s="230"/>
      <c r="HT14" s="230"/>
      <c r="HU14" s="230"/>
      <c r="HV14" s="230"/>
      <c r="HW14" s="230"/>
      <c r="HX14" s="230"/>
      <c r="HY14" s="230"/>
      <c r="HZ14" s="230"/>
      <c r="IA14" s="230"/>
      <c r="IB14" s="230"/>
      <c r="IC14" s="230"/>
      <c r="ID14" s="230"/>
      <c r="IE14" s="230"/>
      <c r="IF14" s="230"/>
      <c r="IG14" s="230"/>
      <c r="IH14" s="230"/>
      <c r="II14" s="230"/>
      <c r="IJ14" s="230"/>
      <c r="IK14" s="230"/>
      <c r="IL14" s="230"/>
      <c r="IM14" s="230"/>
      <c r="IN14" s="230"/>
      <c r="IO14" s="230"/>
      <c r="IP14" s="230"/>
      <c r="IQ14" s="230"/>
      <c r="IR14" s="230"/>
      <c r="IS14" s="230"/>
      <c r="IT14" s="230"/>
      <c r="IU14" s="230"/>
      <c r="IV14" s="230"/>
      <c r="IW14" s="230"/>
      <c r="IX14" s="230"/>
      <c r="IY14" s="230"/>
      <c r="IZ14" s="230"/>
      <c r="JA14" s="230"/>
      <c r="JB14" s="230"/>
      <c r="JC14" s="230"/>
      <c r="JD14" s="230"/>
      <c r="JE14" s="230"/>
      <c r="JF14" s="230"/>
      <c r="JG14" s="230"/>
      <c r="JH14" s="230"/>
      <c r="JI14" s="230"/>
      <c r="JJ14" s="230"/>
      <c r="JK14" s="230"/>
      <c r="JL14" s="230"/>
      <c r="JM14" s="230"/>
      <c r="JN14" s="230"/>
      <c r="JO14" s="230"/>
      <c r="JP14" s="230"/>
      <c r="JQ14" s="230"/>
      <c r="JR14" s="230"/>
      <c r="JS14" s="230"/>
      <c r="JT14" s="230"/>
      <c r="JU14" s="230"/>
      <c r="JV14" s="230"/>
      <c r="JW14" s="230"/>
      <c r="JX14" s="230"/>
      <c r="JY14" s="230"/>
      <c r="JZ14" s="230"/>
      <c r="KA14" s="230"/>
      <c r="KB14" s="230"/>
      <c r="KC14" s="230"/>
      <c r="KD14" s="230"/>
      <c r="KE14" s="230"/>
      <c r="KF14" s="230"/>
      <c r="KG14" s="230"/>
      <c r="KH14" s="230"/>
      <c r="KI14" s="230"/>
      <c r="KJ14" s="230"/>
      <c r="KK14" s="230"/>
      <c r="KL14" s="230"/>
      <c r="KM14" s="230"/>
      <c r="KN14" s="230"/>
      <c r="KO14" s="230"/>
      <c r="KP14" s="230"/>
      <c r="KQ14" s="230"/>
      <c r="KR14" s="230"/>
      <c r="KS14" s="230"/>
      <c r="KT14" s="230"/>
      <c r="KU14" s="230"/>
      <c r="KV14" s="230"/>
      <c r="KW14" s="230"/>
      <c r="KX14" s="230"/>
      <c r="KY14" s="230"/>
      <c r="KZ14" s="230"/>
      <c r="LA14" s="230"/>
      <c r="LB14" s="230"/>
      <c r="LC14" s="230"/>
      <c r="LD14" s="230"/>
      <c r="LE14" s="230"/>
      <c r="LF14" s="230"/>
      <c r="LG14" s="230"/>
      <c r="LH14" s="230"/>
      <c r="LI14" s="230"/>
      <c r="LJ14" s="230"/>
      <c r="LK14" s="230"/>
      <c r="LL14" s="230"/>
      <c r="LM14" s="230"/>
      <c r="LN14" s="230"/>
      <c r="LO14" s="230"/>
      <c r="LP14" s="230"/>
      <c r="LQ14" s="230"/>
      <c r="LR14" s="230"/>
      <c r="LS14" s="230"/>
      <c r="LT14" s="230"/>
      <c r="LU14" s="230"/>
      <c r="LV14" s="230"/>
      <c r="LW14" s="230"/>
      <c r="LX14" s="230"/>
      <c r="LY14" s="230"/>
      <c r="LZ14" s="230"/>
      <c r="MA14" s="230"/>
      <c r="MB14" s="230"/>
      <c r="MC14" s="230"/>
      <c r="MD14" s="230"/>
      <c r="ME14" s="230"/>
      <c r="MF14" s="230"/>
      <c r="MG14" s="230"/>
      <c r="MH14" s="230"/>
      <c r="MI14" s="230"/>
      <c r="MJ14" s="230"/>
      <c r="MK14" s="230"/>
      <c r="ML14" s="230"/>
      <c r="MM14" s="230"/>
      <c r="MN14" s="230"/>
      <c r="MO14" s="230"/>
      <c r="MP14" s="230"/>
      <c r="MQ14" s="230"/>
      <c r="MR14" s="230"/>
      <c r="MS14" s="230"/>
      <c r="MT14" s="230"/>
      <c r="MU14" s="230"/>
      <c r="MV14" s="230"/>
      <c r="MW14" s="230"/>
      <c r="MX14" s="230"/>
      <c r="MY14" s="230"/>
      <c r="MZ14" s="230"/>
      <c r="NA14" s="230"/>
      <c r="NB14" s="230"/>
      <c r="NC14" s="230"/>
      <c r="ND14" s="230"/>
      <c r="NE14" s="230"/>
      <c r="NF14" s="230"/>
      <c r="NG14" s="230"/>
      <c r="NH14" s="230"/>
      <c r="NI14" s="230"/>
      <c r="NJ14" s="230"/>
      <c r="NK14" s="230"/>
      <c r="NL14" s="230"/>
      <c r="NM14" s="230"/>
      <c r="NN14" s="230"/>
      <c r="NO14" s="230"/>
      <c r="NP14" s="230"/>
      <c r="NQ14" s="230"/>
      <c r="NR14" s="230"/>
      <c r="NS14" s="230"/>
      <c r="NT14" s="230"/>
      <c r="NU14" s="230"/>
      <c r="NV14" s="230"/>
      <c r="NW14" s="230"/>
      <c r="NX14" s="230"/>
      <c r="NY14" s="230"/>
      <c r="NZ14" s="230"/>
      <c r="OA14" s="230"/>
      <c r="OB14" s="230"/>
      <c r="OC14" s="230"/>
      <c r="OD14" s="230"/>
      <c r="OE14" s="230"/>
      <c r="OF14" s="230"/>
      <c r="OG14" s="230"/>
      <c r="OH14" s="230"/>
      <c r="OI14" s="230"/>
      <c r="OJ14" s="230"/>
      <c r="OK14" s="230"/>
      <c r="OL14" s="230"/>
      <c r="OM14" s="230"/>
      <c r="ON14" s="230"/>
      <c r="OO14" s="230"/>
      <c r="OP14" s="230"/>
      <c r="OQ14" s="230"/>
      <c r="OR14" s="230"/>
      <c r="OS14" s="230"/>
      <c r="OT14" s="230"/>
      <c r="OU14" s="230"/>
      <c r="OV14" s="230"/>
      <c r="OW14" s="230"/>
      <c r="OX14" s="230"/>
      <c r="OY14" s="230"/>
      <c r="OZ14" s="230"/>
      <c r="PA14" s="230"/>
      <c r="PB14" s="230"/>
      <c r="PC14" s="230"/>
      <c r="PD14" s="230"/>
      <c r="PE14" s="230"/>
      <c r="PF14" s="230"/>
      <c r="PG14" s="230"/>
      <c r="PH14" s="230"/>
      <c r="PI14" s="230"/>
      <c r="PJ14" s="230"/>
      <c r="PK14" s="230"/>
      <c r="PL14" s="230"/>
      <c r="PM14" s="230"/>
      <c r="PN14" s="230"/>
      <c r="PO14" s="230"/>
      <c r="PP14" s="230"/>
      <c r="PQ14" s="230"/>
      <c r="PR14" s="230"/>
      <c r="PS14" s="230"/>
      <c r="PT14" s="230"/>
      <c r="PU14" s="230"/>
      <c r="PV14" s="230"/>
      <c r="PW14" s="230"/>
      <c r="PX14" s="230"/>
      <c r="PY14" s="230"/>
      <c r="PZ14" s="230"/>
      <c r="QA14" s="230"/>
      <c r="QB14" s="230"/>
      <c r="QC14" s="230"/>
      <c r="QD14" s="230"/>
      <c r="QE14" s="230"/>
      <c r="QF14" s="230"/>
      <c r="QG14" s="230"/>
      <c r="QH14" s="230"/>
      <c r="QI14" s="230"/>
      <c r="QJ14" s="230"/>
      <c r="QK14" s="230"/>
      <c r="QL14" s="230"/>
      <c r="QM14" s="230"/>
      <c r="QN14" s="230"/>
      <c r="QO14" s="230"/>
      <c r="QP14" s="230"/>
      <c r="QQ14" s="230"/>
      <c r="QR14" s="230"/>
      <c r="QS14" s="230"/>
      <c r="QT14" s="230"/>
      <c r="QU14" s="230"/>
      <c r="QV14" s="230"/>
      <c r="QW14" s="230"/>
      <c r="QX14" s="230"/>
      <c r="QY14" s="230"/>
      <c r="QZ14" s="230"/>
      <c r="RA14" s="230"/>
      <c r="RB14" s="230"/>
      <c r="RC14" s="230"/>
      <c r="RD14" s="230"/>
      <c r="RE14" s="230"/>
      <c r="RF14" s="230"/>
      <c r="RG14" s="230"/>
      <c r="RH14" s="230"/>
      <c r="RI14" s="230"/>
      <c r="RJ14" s="230"/>
      <c r="RK14" s="230"/>
      <c r="RL14" s="230"/>
      <c r="RM14" s="230"/>
      <c r="RN14" s="230"/>
      <c r="RO14" s="230"/>
      <c r="RP14" s="230"/>
      <c r="RQ14" s="230"/>
      <c r="RR14" s="230"/>
      <c r="RS14" s="230"/>
      <c r="RT14" s="230"/>
      <c r="RU14" s="230"/>
      <c r="RV14" s="230"/>
      <c r="RW14" s="230"/>
      <c r="RX14" s="230"/>
      <c r="RY14" s="230"/>
      <c r="RZ14" s="230"/>
      <c r="SA14" s="230"/>
      <c r="SB14" s="230"/>
      <c r="SC14" s="230"/>
      <c r="SD14" s="230"/>
      <c r="SE14" s="230"/>
      <c r="SF14" s="230"/>
      <c r="SG14" s="230"/>
      <c r="SH14" s="230"/>
      <c r="SI14" s="230"/>
      <c r="SJ14" s="230"/>
      <c r="SK14" s="230"/>
      <c r="SL14" s="230"/>
      <c r="SM14" s="230"/>
      <c r="SN14" s="230"/>
      <c r="SO14" s="230"/>
      <c r="SP14" s="230"/>
      <c r="SQ14" s="230"/>
      <c r="SR14" s="230"/>
      <c r="SS14" s="230"/>
      <c r="ST14" s="230"/>
      <c r="SU14" s="230"/>
      <c r="SV14" s="230"/>
      <c r="SW14" s="230"/>
      <c r="SX14" s="230"/>
      <c r="SY14" s="230"/>
      <c r="SZ14" s="230"/>
      <c r="TA14" s="230"/>
      <c r="TB14" s="230"/>
      <c r="TC14" s="230"/>
    </row>
    <row r="15" spans="1:523" s="58" customFormat="1" ht="15.95" customHeight="1" x14ac:dyDescent="0.3">
      <c r="A15" s="65"/>
      <c r="B15" s="65"/>
      <c r="C15" s="66"/>
      <c r="D15" s="65">
        <v>31212</v>
      </c>
      <c r="E15" s="188" t="s">
        <v>74</v>
      </c>
      <c r="H15" s="172">
        <f t="shared" si="0"/>
        <v>796</v>
      </c>
      <c r="I15" s="173">
        <v>796</v>
      </c>
      <c r="J15" s="173"/>
      <c r="K15" s="173"/>
      <c r="L15" s="173"/>
      <c r="M15" s="173"/>
      <c r="N15" s="173"/>
      <c r="O15" s="172">
        <f t="shared" si="8"/>
        <v>400</v>
      </c>
      <c r="P15" s="173">
        <v>400</v>
      </c>
      <c r="Q15" s="173"/>
      <c r="R15" s="173"/>
      <c r="S15" s="173"/>
      <c r="T15" s="173"/>
      <c r="U15" s="173"/>
      <c r="V15" s="173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  <c r="IR15" s="231"/>
      <c r="IS15" s="231"/>
      <c r="IT15" s="231"/>
      <c r="IU15" s="231"/>
      <c r="IV15" s="231"/>
      <c r="IW15" s="231"/>
      <c r="IX15" s="231"/>
      <c r="IY15" s="231"/>
      <c r="IZ15" s="231"/>
      <c r="JA15" s="231"/>
      <c r="JB15" s="231"/>
      <c r="JC15" s="231"/>
      <c r="JD15" s="231"/>
      <c r="JE15" s="231"/>
      <c r="JF15" s="231"/>
      <c r="JG15" s="231"/>
      <c r="JH15" s="231"/>
      <c r="JI15" s="231"/>
      <c r="JJ15" s="231"/>
      <c r="JK15" s="231"/>
      <c r="JL15" s="231"/>
      <c r="JM15" s="231"/>
      <c r="JN15" s="231"/>
      <c r="JO15" s="231"/>
      <c r="JP15" s="231"/>
      <c r="JQ15" s="231"/>
      <c r="JR15" s="231"/>
      <c r="JS15" s="231"/>
      <c r="JT15" s="231"/>
      <c r="JU15" s="231"/>
      <c r="JV15" s="231"/>
      <c r="JW15" s="231"/>
      <c r="JX15" s="231"/>
      <c r="JY15" s="231"/>
      <c r="JZ15" s="231"/>
      <c r="KA15" s="231"/>
      <c r="KB15" s="231"/>
      <c r="KC15" s="231"/>
      <c r="KD15" s="231"/>
      <c r="KE15" s="231"/>
      <c r="KF15" s="231"/>
      <c r="KG15" s="231"/>
      <c r="KH15" s="231"/>
      <c r="KI15" s="231"/>
      <c r="KJ15" s="231"/>
      <c r="KK15" s="231"/>
      <c r="KL15" s="231"/>
      <c r="KM15" s="231"/>
      <c r="KN15" s="231"/>
      <c r="KO15" s="231"/>
      <c r="KP15" s="231"/>
      <c r="KQ15" s="231"/>
      <c r="KR15" s="231"/>
      <c r="KS15" s="231"/>
      <c r="KT15" s="231"/>
      <c r="KU15" s="231"/>
      <c r="KV15" s="231"/>
      <c r="KW15" s="231"/>
      <c r="KX15" s="231"/>
      <c r="KY15" s="231"/>
      <c r="KZ15" s="231"/>
      <c r="LA15" s="231"/>
      <c r="LB15" s="231"/>
      <c r="LC15" s="231"/>
      <c r="LD15" s="231"/>
      <c r="LE15" s="231"/>
      <c r="LF15" s="231"/>
      <c r="LG15" s="231"/>
      <c r="LH15" s="231"/>
      <c r="LI15" s="231"/>
      <c r="LJ15" s="231"/>
      <c r="LK15" s="231"/>
      <c r="LL15" s="231"/>
      <c r="LM15" s="231"/>
      <c r="LN15" s="231"/>
      <c r="LO15" s="231"/>
      <c r="LP15" s="231"/>
      <c r="LQ15" s="231"/>
      <c r="LR15" s="231"/>
      <c r="LS15" s="231"/>
      <c r="LT15" s="231"/>
      <c r="LU15" s="231"/>
      <c r="LV15" s="231"/>
      <c r="LW15" s="231"/>
      <c r="LX15" s="231"/>
      <c r="LY15" s="231"/>
      <c r="LZ15" s="231"/>
      <c r="MA15" s="231"/>
      <c r="MB15" s="231"/>
      <c r="MC15" s="231"/>
      <c r="MD15" s="231"/>
      <c r="ME15" s="231"/>
      <c r="MF15" s="231"/>
      <c r="MG15" s="231"/>
      <c r="MH15" s="231"/>
      <c r="MI15" s="231"/>
      <c r="MJ15" s="231"/>
      <c r="MK15" s="231"/>
      <c r="ML15" s="231"/>
      <c r="MM15" s="231"/>
      <c r="MN15" s="231"/>
      <c r="MO15" s="231"/>
      <c r="MP15" s="231"/>
      <c r="MQ15" s="231"/>
      <c r="MR15" s="231"/>
      <c r="MS15" s="231"/>
      <c r="MT15" s="231"/>
      <c r="MU15" s="231"/>
      <c r="MV15" s="231"/>
      <c r="MW15" s="231"/>
      <c r="MX15" s="231"/>
      <c r="MY15" s="231"/>
      <c r="MZ15" s="231"/>
      <c r="NA15" s="231"/>
      <c r="NB15" s="231"/>
      <c r="NC15" s="231"/>
      <c r="ND15" s="231"/>
      <c r="NE15" s="231"/>
      <c r="NF15" s="231"/>
      <c r="NG15" s="231"/>
      <c r="NH15" s="231"/>
      <c r="NI15" s="231"/>
      <c r="NJ15" s="231"/>
      <c r="NK15" s="231"/>
      <c r="NL15" s="231"/>
      <c r="NM15" s="231"/>
      <c r="NN15" s="231"/>
      <c r="NO15" s="231"/>
      <c r="NP15" s="231"/>
      <c r="NQ15" s="231"/>
      <c r="NR15" s="231"/>
      <c r="NS15" s="231"/>
      <c r="NT15" s="231"/>
      <c r="NU15" s="231"/>
      <c r="NV15" s="231"/>
      <c r="NW15" s="231"/>
      <c r="NX15" s="231"/>
      <c r="NY15" s="231"/>
      <c r="NZ15" s="231"/>
      <c r="OA15" s="231"/>
      <c r="OB15" s="231"/>
      <c r="OC15" s="231"/>
      <c r="OD15" s="231"/>
      <c r="OE15" s="231"/>
      <c r="OF15" s="231"/>
      <c r="OG15" s="231"/>
      <c r="OH15" s="231"/>
      <c r="OI15" s="231"/>
      <c r="OJ15" s="231"/>
      <c r="OK15" s="231"/>
      <c r="OL15" s="231"/>
      <c r="OM15" s="231"/>
      <c r="ON15" s="231"/>
      <c r="OO15" s="231"/>
      <c r="OP15" s="231"/>
      <c r="OQ15" s="231"/>
      <c r="OR15" s="231"/>
      <c r="OS15" s="231"/>
      <c r="OT15" s="231"/>
      <c r="OU15" s="231"/>
      <c r="OV15" s="231"/>
      <c r="OW15" s="231"/>
      <c r="OX15" s="231"/>
      <c r="OY15" s="231"/>
      <c r="OZ15" s="231"/>
      <c r="PA15" s="231"/>
      <c r="PB15" s="231"/>
      <c r="PC15" s="231"/>
      <c r="PD15" s="231"/>
      <c r="PE15" s="231"/>
      <c r="PF15" s="231"/>
      <c r="PG15" s="231"/>
      <c r="PH15" s="231"/>
      <c r="PI15" s="231"/>
      <c r="PJ15" s="231"/>
      <c r="PK15" s="231"/>
      <c r="PL15" s="231"/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1"/>
      <c r="QL15" s="231"/>
      <c r="QM15" s="231"/>
      <c r="QN15" s="231"/>
      <c r="QO15" s="231"/>
      <c r="QP15" s="231"/>
      <c r="QQ15" s="231"/>
      <c r="QR15" s="231"/>
      <c r="QS15" s="231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/>
      <c r="SJ15" s="231"/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1"/>
      <c r="SX15" s="231"/>
      <c r="SY15" s="231"/>
      <c r="SZ15" s="231"/>
      <c r="TA15" s="231"/>
      <c r="TB15" s="231"/>
      <c r="TC15" s="231"/>
    </row>
    <row r="16" spans="1:523" s="58" customFormat="1" ht="15.95" customHeight="1" x14ac:dyDescent="0.3">
      <c r="A16" s="65"/>
      <c r="B16" s="65"/>
      <c r="C16" s="66"/>
      <c r="D16" s="65">
        <v>31215</v>
      </c>
      <c r="E16" s="188" t="s">
        <v>75</v>
      </c>
      <c r="H16" s="172">
        <f t="shared" si="0"/>
        <v>531</v>
      </c>
      <c r="I16" s="173">
        <v>531</v>
      </c>
      <c r="J16" s="173"/>
      <c r="K16" s="173"/>
      <c r="L16" s="173"/>
      <c r="M16" s="173"/>
      <c r="N16" s="173"/>
      <c r="O16" s="172">
        <f t="shared" si="8"/>
        <v>166</v>
      </c>
      <c r="P16" s="173">
        <v>166</v>
      </c>
      <c r="Q16" s="173"/>
      <c r="R16" s="173"/>
      <c r="S16" s="173"/>
      <c r="T16" s="173"/>
      <c r="U16" s="173"/>
      <c r="V16" s="173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  <c r="IR16" s="231"/>
      <c r="IS16" s="231"/>
      <c r="IT16" s="231"/>
      <c r="IU16" s="231"/>
      <c r="IV16" s="231"/>
      <c r="IW16" s="231"/>
      <c r="IX16" s="231"/>
      <c r="IY16" s="231"/>
      <c r="IZ16" s="231"/>
      <c r="JA16" s="231"/>
      <c r="JB16" s="231"/>
      <c r="JC16" s="231"/>
      <c r="JD16" s="231"/>
      <c r="JE16" s="231"/>
      <c r="JF16" s="231"/>
      <c r="JG16" s="231"/>
      <c r="JH16" s="231"/>
      <c r="JI16" s="231"/>
      <c r="JJ16" s="231"/>
      <c r="JK16" s="231"/>
      <c r="JL16" s="231"/>
      <c r="JM16" s="231"/>
      <c r="JN16" s="231"/>
      <c r="JO16" s="231"/>
      <c r="JP16" s="231"/>
      <c r="JQ16" s="231"/>
      <c r="JR16" s="231"/>
      <c r="JS16" s="231"/>
      <c r="JT16" s="231"/>
      <c r="JU16" s="231"/>
      <c r="JV16" s="231"/>
      <c r="JW16" s="231"/>
      <c r="JX16" s="231"/>
      <c r="JY16" s="231"/>
      <c r="JZ16" s="231"/>
      <c r="KA16" s="231"/>
      <c r="KB16" s="231"/>
      <c r="KC16" s="231"/>
      <c r="KD16" s="231"/>
      <c r="KE16" s="231"/>
      <c r="KF16" s="231"/>
      <c r="KG16" s="231"/>
      <c r="KH16" s="231"/>
      <c r="KI16" s="231"/>
      <c r="KJ16" s="231"/>
      <c r="KK16" s="231"/>
      <c r="KL16" s="231"/>
      <c r="KM16" s="231"/>
      <c r="KN16" s="231"/>
      <c r="KO16" s="231"/>
      <c r="KP16" s="231"/>
      <c r="KQ16" s="231"/>
      <c r="KR16" s="231"/>
      <c r="KS16" s="231"/>
      <c r="KT16" s="231"/>
      <c r="KU16" s="231"/>
      <c r="KV16" s="231"/>
      <c r="KW16" s="231"/>
      <c r="KX16" s="231"/>
      <c r="KY16" s="231"/>
      <c r="KZ16" s="231"/>
      <c r="LA16" s="231"/>
      <c r="LB16" s="231"/>
      <c r="LC16" s="231"/>
      <c r="LD16" s="231"/>
      <c r="LE16" s="231"/>
      <c r="LF16" s="231"/>
      <c r="LG16" s="231"/>
      <c r="LH16" s="231"/>
      <c r="LI16" s="231"/>
      <c r="LJ16" s="231"/>
      <c r="LK16" s="231"/>
      <c r="LL16" s="231"/>
      <c r="LM16" s="231"/>
      <c r="LN16" s="231"/>
      <c r="LO16" s="231"/>
      <c r="LP16" s="231"/>
      <c r="LQ16" s="231"/>
      <c r="LR16" s="231"/>
      <c r="LS16" s="231"/>
      <c r="LT16" s="231"/>
      <c r="LU16" s="231"/>
      <c r="LV16" s="231"/>
      <c r="LW16" s="231"/>
      <c r="LX16" s="231"/>
      <c r="LY16" s="231"/>
      <c r="LZ16" s="231"/>
      <c r="MA16" s="231"/>
      <c r="MB16" s="231"/>
      <c r="MC16" s="231"/>
      <c r="MD16" s="231"/>
      <c r="ME16" s="231"/>
      <c r="MF16" s="231"/>
      <c r="MG16" s="231"/>
      <c r="MH16" s="231"/>
      <c r="MI16" s="231"/>
      <c r="MJ16" s="231"/>
      <c r="MK16" s="231"/>
      <c r="ML16" s="231"/>
      <c r="MM16" s="231"/>
      <c r="MN16" s="231"/>
      <c r="MO16" s="231"/>
      <c r="MP16" s="231"/>
      <c r="MQ16" s="231"/>
      <c r="MR16" s="231"/>
      <c r="MS16" s="231"/>
      <c r="MT16" s="231"/>
      <c r="MU16" s="231"/>
      <c r="MV16" s="231"/>
      <c r="MW16" s="231"/>
      <c r="MX16" s="231"/>
      <c r="MY16" s="231"/>
      <c r="MZ16" s="231"/>
      <c r="NA16" s="231"/>
      <c r="NB16" s="231"/>
      <c r="NC16" s="231"/>
      <c r="ND16" s="231"/>
      <c r="NE16" s="231"/>
      <c r="NF16" s="231"/>
      <c r="NG16" s="231"/>
      <c r="NH16" s="231"/>
      <c r="NI16" s="231"/>
      <c r="NJ16" s="231"/>
      <c r="NK16" s="231"/>
      <c r="NL16" s="231"/>
      <c r="NM16" s="231"/>
      <c r="NN16" s="231"/>
      <c r="NO16" s="231"/>
      <c r="NP16" s="231"/>
      <c r="NQ16" s="231"/>
      <c r="NR16" s="231"/>
      <c r="NS16" s="231"/>
      <c r="NT16" s="231"/>
      <c r="NU16" s="231"/>
      <c r="NV16" s="231"/>
      <c r="NW16" s="231"/>
      <c r="NX16" s="231"/>
      <c r="NY16" s="231"/>
      <c r="NZ16" s="231"/>
      <c r="OA16" s="231"/>
      <c r="OB16" s="231"/>
      <c r="OC16" s="231"/>
      <c r="OD16" s="231"/>
      <c r="OE16" s="231"/>
      <c r="OF16" s="231"/>
      <c r="OG16" s="231"/>
      <c r="OH16" s="231"/>
      <c r="OI16" s="231"/>
      <c r="OJ16" s="231"/>
      <c r="OK16" s="231"/>
      <c r="OL16" s="231"/>
      <c r="OM16" s="231"/>
      <c r="ON16" s="231"/>
      <c r="OO16" s="231"/>
      <c r="OP16" s="231"/>
      <c r="OQ16" s="231"/>
      <c r="OR16" s="231"/>
      <c r="OS16" s="231"/>
      <c r="OT16" s="231"/>
      <c r="OU16" s="231"/>
      <c r="OV16" s="231"/>
      <c r="OW16" s="231"/>
      <c r="OX16" s="231"/>
      <c r="OY16" s="231"/>
      <c r="OZ16" s="231"/>
      <c r="PA16" s="231"/>
      <c r="PB16" s="231"/>
      <c r="PC16" s="231"/>
      <c r="PD16" s="231"/>
      <c r="PE16" s="231"/>
      <c r="PF16" s="231"/>
      <c r="PG16" s="231"/>
      <c r="PH16" s="231"/>
      <c r="PI16" s="231"/>
      <c r="PJ16" s="231"/>
      <c r="PK16" s="231"/>
      <c r="PL16" s="231"/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1"/>
      <c r="QL16" s="231"/>
      <c r="QM16" s="231"/>
      <c r="QN16" s="231"/>
      <c r="QO16" s="231"/>
      <c r="QP16" s="231"/>
      <c r="QQ16" s="231"/>
      <c r="QR16" s="231"/>
      <c r="QS16" s="231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/>
      <c r="SJ16" s="231"/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1"/>
      <c r="SX16" s="231"/>
      <c r="SY16" s="231"/>
      <c r="SZ16" s="231"/>
      <c r="TA16" s="231"/>
      <c r="TB16" s="231"/>
      <c r="TC16" s="231"/>
    </row>
    <row r="17" spans="1:523" s="58" customFormat="1" ht="15.95" customHeight="1" x14ac:dyDescent="0.3">
      <c r="A17" s="65"/>
      <c r="B17" s="65"/>
      <c r="C17" s="66"/>
      <c r="D17" s="65">
        <v>31216</v>
      </c>
      <c r="E17" s="188" t="s">
        <v>76</v>
      </c>
      <c r="H17" s="172">
        <f t="shared" si="0"/>
        <v>1195</v>
      </c>
      <c r="I17" s="173">
        <v>1195</v>
      </c>
      <c r="J17" s="173"/>
      <c r="K17" s="173"/>
      <c r="L17" s="173"/>
      <c r="M17" s="173"/>
      <c r="N17" s="173"/>
      <c r="O17" s="172">
        <f t="shared" si="8"/>
        <v>1195</v>
      </c>
      <c r="P17" s="173">
        <v>1195</v>
      </c>
      <c r="Q17" s="173"/>
      <c r="R17" s="173"/>
      <c r="S17" s="173"/>
      <c r="T17" s="173"/>
      <c r="U17" s="173"/>
      <c r="V17" s="173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1"/>
      <c r="IP17" s="231"/>
      <c r="IQ17" s="231"/>
      <c r="IR17" s="231"/>
      <c r="IS17" s="231"/>
      <c r="IT17" s="231"/>
      <c r="IU17" s="231"/>
      <c r="IV17" s="231"/>
      <c r="IW17" s="231"/>
      <c r="IX17" s="231"/>
      <c r="IY17" s="231"/>
      <c r="IZ17" s="231"/>
      <c r="JA17" s="231"/>
      <c r="JB17" s="231"/>
      <c r="JC17" s="231"/>
      <c r="JD17" s="231"/>
      <c r="JE17" s="231"/>
      <c r="JF17" s="231"/>
      <c r="JG17" s="231"/>
      <c r="JH17" s="231"/>
      <c r="JI17" s="231"/>
      <c r="JJ17" s="231"/>
      <c r="JK17" s="231"/>
      <c r="JL17" s="231"/>
      <c r="JM17" s="231"/>
      <c r="JN17" s="231"/>
      <c r="JO17" s="231"/>
      <c r="JP17" s="231"/>
      <c r="JQ17" s="231"/>
      <c r="JR17" s="231"/>
      <c r="JS17" s="231"/>
      <c r="JT17" s="231"/>
      <c r="JU17" s="231"/>
      <c r="JV17" s="231"/>
      <c r="JW17" s="231"/>
      <c r="JX17" s="231"/>
      <c r="JY17" s="231"/>
      <c r="JZ17" s="231"/>
      <c r="KA17" s="231"/>
      <c r="KB17" s="231"/>
      <c r="KC17" s="231"/>
      <c r="KD17" s="231"/>
      <c r="KE17" s="231"/>
      <c r="KF17" s="231"/>
      <c r="KG17" s="231"/>
      <c r="KH17" s="231"/>
      <c r="KI17" s="231"/>
      <c r="KJ17" s="231"/>
      <c r="KK17" s="231"/>
      <c r="KL17" s="231"/>
      <c r="KM17" s="231"/>
      <c r="KN17" s="231"/>
      <c r="KO17" s="231"/>
      <c r="KP17" s="231"/>
      <c r="KQ17" s="231"/>
      <c r="KR17" s="231"/>
      <c r="KS17" s="231"/>
      <c r="KT17" s="231"/>
      <c r="KU17" s="231"/>
      <c r="KV17" s="231"/>
      <c r="KW17" s="231"/>
      <c r="KX17" s="231"/>
      <c r="KY17" s="231"/>
      <c r="KZ17" s="231"/>
      <c r="LA17" s="231"/>
      <c r="LB17" s="231"/>
      <c r="LC17" s="231"/>
      <c r="LD17" s="231"/>
      <c r="LE17" s="231"/>
      <c r="LF17" s="231"/>
      <c r="LG17" s="231"/>
      <c r="LH17" s="231"/>
      <c r="LI17" s="231"/>
      <c r="LJ17" s="231"/>
      <c r="LK17" s="231"/>
      <c r="LL17" s="231"/>
      <c r="LM17" s="231"/>
      <c r="LN17" s="231"/>
      <c r="LO17" s="231"/>
      <c r="LP17" s="231"/>
      <c r="LQ17" s="231"/>
      <c r="LR17" s="231"/>
      <c r="LS17" s="231"/>
      <c r="LT17" s="231"/>
      <c r="LU17" s="231"/>
      <c r="LV17" s="231"/>
      <c r="LW17" s="231"/>
      <c r="LX17" s="231"/>
      <c r="LY17" s="231"/>
      <c r="LZ17" s="231"/>
      <c r="MA17" s="231"/>
      <c r="MB17" s="231"/>
      <c r="MC17" s="231"/>
      <c r="MD17" s="231"/>
      <c r="ME17" s="231"/>
      <c r="MF17" s="231"/>
      <c r="MG17" s="231"/>
      <c r="MH17" s="231"/>
      <c r="MI17" s="231"/>
      <c r="MJ17" s="231"/>
      <c r="MK17" s="231"/>
      <c r="ML17" s="231"/>
      <c r="MM17" s="231"/>
      <c r="MN17" s="231"/>
      <c r="MO17" s="231"/>
      <c r="MP17" s="231"/>
      <c r="MQ17" s="231"/>
      <c r="MR17" s="231"/>
      <c r="MS17" s="231"/>
      <c r="MT17" s="231"/>
      <c r="MU17" s="231"/>
      <c r="MV17" s="231"/>
      <c r="MW17" s="231"/>
      <c r="MX17" s="231"/>
      <c r="MY17" s="231"/>
      <c r="MZ17" s="231"/>
      <c r="NA17" s="231"/>
      <c r="NB17" s="231"/>
      <c r="NC17" s="231"/>
      <c r="ND17" s="231"/>
      <c r="NE17" s="231"/>
      <c r="NF17" s="231"/>
      <c r="NG17" s="231"/>
      <c r="NH17" s="231"/>
      <c r="NI17" s="231"/>
      <c r="NJ17" s="231"/>
      <c r="NK17" s="231"/>
      <c r="NL17" s="231"/>
      <c r="NM17" s="231"/>
      <c r="NN17" s="231"/>
      <c r="NO17" s="231"/>
      <c r="NP17" s="231"/>
      <c r="NQ17" s="231"/>
      <c r="NR17" s="231"/>
      <c r="NS17" s="231"/>
      <c r="NT17" s="231"/>
      <c r="NU17" s="231"/>
      <c r="NV17" s="231"/>
      <c r="NW17" s="231"/>
      <c r="NX17" s="231"/>
      <c r="NY17" s="231"/>
      <c r="NZ17" s="231"/>
      <c r="OA17" s="231"/>
      <c r="OB17" s="231"/>
      <c r="OC17" s="231"/>
      <c r="OD17" s="231"/>
      <c r="OE17" s="231"/>
      <c r="OF17" s="231"/>
      <c r="OG17" s="231"/>
      <c r="OH17" s="231"/>
      <c r="OI17" s="231"/>
      <c r="OJ17" s="231"/>
      <c r="OK17" s="231"/>
      <c r="OL17" s="231"/>
      <c r="OM17" s="231"/>
      <c r="ON17" s="231"/>
      <c r="OO17" s="231"/>
      <c r="OP17" s="231"/>
      <c r="OQ17" s="231"/>
      <c r="OR17" s="231"/>
      <c r="OS17" s="231"/>
      <c r="OT17" s="231"/>
      <c r="OU17" s="231"/>
      <c r="OV17" s="231"/>
      <c r="OW17" s="231"/>
      <c r="OX17" s="231"/>
      <c r="OY17" s="231"/>
      <c r="OZ17" s="231"/>
      <c r="PA17" s="231"/>
      <c r="PB17" s="231"/>
      <c r="PC17" s="231"/>
      <c r="PD17" s="231"/>
      <c r="PE17" s="231"/>
      <c r="PF17" s="231"/>
      <c r="PG17" s="231"/>
      <c r="PH17" s="231"/>
      <c r="PI17" s="231"/>
      <c r="PJ17" s="231"/>
      <c r="PK17" s="231"/>
      <c r="PL17" s="231"/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1"/>
      <c r="QL17" s="231"/>
      <c r="QM17" s="231"/>
      <c r="QN17" s="231"/>
      <c r="QO17" s="231"/>
      <c r="QP17" s="231"/>
      <c r="QQ17" s="231"/>
      <c r="QR17" s="231"/>
      <c r="QS17" s="231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1"/>
      <c r="SX17" s="231"/>
      <c r="SY17" s="231"/>
      <c r="SZ17" s="231"/>
      <c r="TA17" s="231"/>
      <c r="TB17" s="231"/>
      <c r="TC17" s="231"/>
    </row>
    <row r="18" spans="1:523" s="58" customFormat="1" ht="15.95" customHeight="1" x14ac:dyDescent="0.3">
      <c r="A18" s="65"/>
      <c r="B18" s="65"/>
      <c r="C18" s="66"/>
      <c r="D18" s="65">
        <v>31219</v>
      </c>
      <c r="E18" s="188" t="s">
        <v>77</v>
      </c>
      <c r="H18" s="172">
        <f t="shared" si="0"/>
        <v>0</v>
      </c>
      <c r="I18" s="173">
        <v>0</v>
      </c>
      <c r="J18" s="173"/>
      <c r="K18" s="173"/>
      <c r="L18" s="173"/>
      <c r="M18" s="173"/>
      <c r="N18" s="173"/>
      <c r="O18" s="172">
        <f t="shared" si="8"/>
        <v>1196</v>
      </c>
      <c r="P18" s="173">
        <f>800+396</f>
        <v>1196</v>
      </c>
      <c r="Q18" s="173"/>
      <c r="R18" s="173"/>
      <c r="S18" s="173"/>
      <c r="T18" s="173"/>
      <c r="U18" s="173"/>
      <c r="V18" s="173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  <c r="IO18" s="231"/>
      <c r="IP18" s="231"/>
      <c r="IQ18" s="231"/>
      <c r="IR18" s="231"/>
      <c r="IS18" s="231"/>
      <c r="IT18" s="231"/>
      <c r="IU18" s="231"/>
      <c r="IV18" s="231"/>
      <c r="IW18" s="231"/>
      <c r="IX18" s="231"/>
      <c r="IY18" s="231"/>
      <c r="IZ18" s="231"/>
      <c r="JA18" s="231"/>
      <c r="JB18" s="231"/>
      <c r="JC18" s="231"/>
      <c r="JD18" s="231"/>
      <c r="JE18" s="231"/>
      <c r="JF18" s="231"/>
      <c r="JG18" s="231"/>
      <c r="JH18" s="231"/>
      <c r="JI18" s="231"/>
      <c r="JJ18" s="231"/>
      <c r="JK18" s="231"/>
      <c r="JL18" s="231"/>
      <c r="JM18" s="231"/>
      <c r="JN18" s="231"/>
      <c r="JO18" s="231"/>
      <c r="JP18" s="231"/>
      <c r="JQ18" s="231"/>
      <c r="JR18" s="231"/>
      <c r="JS18" s="231"/>
      <c r="JT18" s="231"/>
      <c r="JU18" s="231"/>
      <c r="JV18" s="231"/>
      <c r="JW18" s="231"/>
      <c r="JX18" s="231"/>
      <c r="JY18" s="231"/>
      <c r="JZ18" s="231"/>
      <c r="KA18" s="231"/>
      <c r="KB18" s="231"/>
      <c r="KC18" s="231"/>
      <c r="KD18" s="231"/>
      <c r="KE18" s="231"/>
      <c r="KF18" s="231"/>
      <c r="KG18" s="231"/>
      <c r="KH18" s="231"/>
      <c r="KI18" s="231"/>
      <c r="KJ18" s="231"/>
      <c r="KK18" s="231"/>
      <c r="KL18" s="231"/>
      <c r="KM18" s="231"/>
      <c r="KN18" s="231"/>
      <c r="KO18" s="231"/>
      <c r="KP18" s="231"/>
      <c r="KQ18" s="231"/>
      <c r="KR18" s="231"/>
      <c r="KS18" s="231"/>
      <c r="KT18" s="231"/>
      <c r="KU18" s="231"/>
      <c r="KV18" s="231"/>
      <c r="KW18" s="231"/>
      <c r="KX18" s="231"/>
      <c r="KY18" s="231"/>
      <c r="KZ18" s="231"/>
      <c r="LA18" s="231"/>
      <c r="LB18" s="231"/>
      <c r="LC18" s="231"/>
      <c r="LD18" s="231"/>
      <c r="LE18" s="231"/>
      <c r="LF18" s="231"/>
      <c r="LG18" s="231"/>
      <c r="LH18" s="231"/>
      <c r="LI18" s="231"/>
      <c r="LJ18" s="231"/>
      <c r="LK18" s="231"/>
      <c r="LL18" s="231"/>
      <c r="LM18" s="231"/>
      <c r="LN18" s="231"/>
      <c r="LO18" s="231"/>
      <c r="LP18" s="231"/>
      <c r="LQ18" s="231"/>
      <c r="LR18" s="231"/>
      <c r="LS18" s="231"/>
      <c r="LT18" s="231"/>
      <c r="LU18" s="231"/>
      <c r="LV18" s="231"/>
      <c r="LW18" s="231"/>
      <c r="LX18" s="231"/>
      <c r="LY18" s="231"/>
      <c r="LZ18" s="231"/>
      <c r="MA18" s="231"/>
      <c r="MB18" s="231"/>
      <c r="MC18" s="231"/>
      <c r="MD18" s="231"/>
      <c r="ME18" s="231"/>
      <c r="MF18" s="231"/>
      <c r="MG18" s="231"/>
      <c r="MH18" s="231"/>
      <c r="MI18" s="231"/>
      <c r="MJ18" s="231"/>
      <c r="MK18" s="231"/>
      <c r="ML18" s="231"/>
      <c r="MM18" s="231"/>
      <c r="MN18" s="231"/>
      <c r="MO18" s="231"/>
      <c r="MP18" s="231"/>
      <c r="MQ18" s="231"/>
      <c r="MR18" s="231"/>
      <c r="MS18" s="231"/>
      <c r="MT18" s="231"/>
      <c r="MU18" s="231"/>
      <c r="MV18" s="231"/>
      <c r="MW18" s="231"/>
      <c r="MX18" s="231"/>
      <c r="MY18" s="231"/>
      <c r="MZ18" s="231"/>
      <c r="NA18" s="231"/>
      <c r="NB18" s="231"/>
      <c r="NC18" s="231"/>
      <c r="ND18" s="231"/>
      <c r="NE18" s="231"/>
      <c r="NF18" s="231"/>
      <c r="NG18" s="231"/>
      <c r="NH18" s="231"/>
      <c r="NI18" s="231"/>
      <c r="NJ18" s="231"/>
      <c r="NK18" s="231"/>
      <c r="NL18" s="231"/>
      <c r="NM18" s="231"/>
      <c r="NN18" s="231"/>
      <c r="NO18" s="231"/>
      <c r="NP18" s="231"/>
      <c r="NQ18" s="231"/>
      <c r="NR18" s="231"/>
      <c r="NS18" s="231"/>
      <c r="NT18" s="231"/>
      <c r="NU18" s="231"/>
      <c r="NV18" s="231"/>
      <c r="NW18" s="231"/>
      <c r="NX18" s="231"/>
      <c r="NY18" s="231"/>
      <c r="NZ18" s="231"/>
      <c r="OA18" s="231"/>
      <c r="OB18" s="231"/>
      <c r="OC18" s="231"/>
      <c r="OD18" s="231"/>
      <c r="OE18" s="231"/>
      <c r="OF18" s="231"/>
      <c r="OG18" s="231"/>
      <c r="OH18" s="231"/>
      <c r="OI18" s="231"/>
      <c r="OJ18" s="231"/>
      <c r="OK18" s="231"/>
      <c r="OL18" s="231"/>
      <c r="OM18" s="231"/>
      <c r="ON18" s="231"/>
      <c r="OO18" s="231"/>
      <c r="OP18" s="231"/>
      <c r="OQ18" s="231"/>
      <c r="OR18" s="231"/>
      <c r="OS18" s="231"/>
      <c r="OT18" s="231"/>
      <c r="OU18" s="231"/>
      <c r="OV18" s="231"/>
      <c r="OW18" s="231"/>
      <c r="OX18" s="231"/>
      <c r="OY18" s="231"/>
      <c r="OZ18" s="231"/>
      <c r="PA18" s="231"/>
      <c r="PB18" s="231"/>
      <c r="PC18" s="231"/>
      <c r="PD18" s="231"/>
      <c r="PE18" s="231"/>
      <c r="PF18" s="231"/>
      <c r="PG18" s="231"/>
      <c r="PH18" s="231"/>
      <c r="PI18" s="231"/>
      <c r="PJ18" s="231"/>
      <c r="PK18" s="231"/>
      <c r="PL18" s="231"/>
      <c r="PM18" s="231"/>
      <c r="PN18" s="231"/>
      <c r="PO18" s="231"/>
      <c r="PP18" s="231"/>
      <c r="PQ18" s="231"/>
      <c r="PR18" s="231"/>
      <c r="PS18" s="231"/>
      <c r="PT18" s="231"/>
      <c r="PU18" s="231"/>
      <c r="PV18" s="231"/>
      <c r="PW18" s="231"/>
      <c r="PX18" s="231"/>
      <c r="PY18" s="231"/>
      <c r="PZ18" s="231"/>
      <c r="QA18" s="231"/>
      <c r="QB18" s="231"/>
      <c r="QC18" s="231"/>
      <c r="QD18" s="231"/>
      <c r="QE18" s="231"/>
      <c r="QF18" s="231"/>
      <c r="QG18" s="231"/>
      <c r="QH18" s="231"/>
      <c r="QI18" s="231"/>
      <c r="QJ18" s="231"/>
      <c r="QK18" s="231"/>
      <c r="QL18" s="231"/>
      <c r="QM18" s="231"/>
      <c r="QN18" s="231"/>
      <c r="QO18" s="231"/>
      <c r="QP18" s="231"/>
      <c r="QQ18" s="231"/>
      <c r="QR18" s="231"/>
      <c r="QS18" s="231"/>
      <c r="QT18" s="231"/>
      <c r="QU18" s="231"/>
      <c r="QV18" s="231"/>
      <c r="QW18" s="231"/>
      <c r="QX18" s="231"/>
      <c r="QY18" s="231"/>
      <c r="QZ18" s="231"/>
      <c r="RA18" s="231"/>
      <c r="RB18" s="231"/>
      <c r="RC18" s="231"/>
      <c r="RD18" s="231"/>
      <c r="RE18" s="231"/>
      <c r="RF18" s="231"/>
      <c r="RG18" s="231"/>
      <c r="RH18" s="231"/>
      <c r="RI18" s="231"/>
      <c r="RJ18" s="231"/>
      <c r="RK18" s="231"/>
      <c r="RL18" s="231"/>
      <c r="RM18" s="231"/>
      <c r="RN18" s="231"/>
      <c r="RO18" s="231"/>
      <c r="RP18" s="231"/>
      <c r="RQ18" s="231"/>
      <c r="RR18" s="231"/>
      <c r="RS18" s="231"/>
      <c r="RT18" s="231"/>
      <c r="RU18" s="231"/>
      <c r="RV18" s="231"/>
      <c r="RW18" s="231"/>
      <c r="RX18" s="231"/>
      <c r="RY18" s="231"/>
      <c r="RZ18" s="231"/>
      <c r="SA18" s="231"/>
      <c r="SB18" s="231"/>
      <c r="SC18" s="231"/>
      <c r="SD18" s="231"/>
      <c r="SE18" s="231"/>
      <c r="SF18" s="231"/>
      <c r="SG18" s="231"/>
      <c r="SH18" s="231"/>
      <c r="SI18" s="231"/>
      <c r="SJ18" s="231"/>
      <c r="SK18" s="231"/>
      <c r="SL18" s="231"/>
      <c r="SM18" s="231"/>
      <c r="SN18" s="231"/>
      <c r="SO18" s="231"/>
      <c r="SP18" s="231"/>
      <c r="SQ18" s="231"/>
      <c r="SR18" s="231"/>
      <c r="SS18" s="231"/>
      <c r="ST18" s="231"/>
      <c r="SU18" s="231"/>
      <c r="SV18" s="231"/>
      <c r="SW18" s="231"/>
      <c r="SX18" s="231"/>
      <c r="SY18" s="231"/>
      <c r="SZ18" s="231"/>
      <c r="TA18" s="231"/>
      <c r="TB18" s="231"/>
      <c r="TC18" s="231"/>
    </row>
    <row r="19" spans="1:523" s="60" customFormat="1" ht="15.95" customHeight="1" x14ac:dyDescent="0.3">
      <c r="A19" s="59"/>
      <c r="B19" s="59">
        <v>313</v>
      </c>
      <c r="C19" s="59"/>
      <c r="D19" s="59"/>
      <c r="E19" s="186" t="s">
        <v>78</v>
      </c>
      <c r="H19" s="168">
        <f t="shared" si="0"/>
        <v>9296</v>
      </c>
      <c r="I19" s="169">
        <f>I20</f>
        <v>9296</v>
      </c>
      <c r="J19" s="169">
        <f t="shared" ref="J19:N19" si="15">J20</f>
        <v>0</v>
      </c>
      <c r="K19" s="169">
        <f t="shared" si="15"/>
        <v>0</v>
      </c>
      <c r="L19" s="169">
        <f t="shared" si="15"/>
        <v>0</v>
      </c>
      <c r="M19" s="169">
        <f t="shared" si="15"/>
        <v>0</v>
      </c>
      <c r="N19" s="169">
        <f t="shared" si="15"/>
        <v>0</v>
      </c>
      <c r="O19" s="168">
        <f t="shared" si="8"/>
        <v>9296</v>
      </c>
      <c r="P19" s="169">
        <f>P20</f>
        <v>9296</v>
      </c>
      <c r="Q19" s="169">
        <f t="shared" ref="Q19:V19" si="16">Q20</f>
        <v>0</v>
      </c>
      <c r="R19" s="169">
        <f t="shared" si="16"/>
        <v>0</v>
      </c>
      <c r="S19" s="169">
        <f t="shared" si="16"/>
        <v>0</v>
      </c>
      <c r="T19" s="169">
        <f t="shared" si="16"/>
        <v>0</v>
      </c>
      <c r="U19" s="169">
        <f t="shared" si="16"/>
        <v>0</v>
      </c>
      <c r="V19" s="169">
        <f t="shared" si="16"/>
        <v>0</v>
      </c>
      <c r="W19" s="61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229"/>
      <c r="FH19" s="229"/>
      <c r="FI19" s="229"/>
      <c r="FJ19" s="229"/>
      <c r="FK19" s="229"/>
      <c r="FL19" s="229"/>
      <c r="FM19" s="229"/>
      <c r="FN19" s="229"/>
      <c r="FO19" s="229"/>
      <c r="FP19" s="229"/>
      <c r="FQ19" s="229"/>
      <c r="FR19" s="229"/>
      <c r="FS19" s="229"/>
      <c r="FT19" s="229"/>
      <c r="FU19" s="229"/>
      <c r="FV19" s="229"/>
      <c r="FW19" s="229"/>
      <c r="FX19" s="229"/>
      <c r="FY19" s="229"/>
      <c r="FZ19" s="229"/>
      <c r="GA19" s="229"/>
      <c r="GB19" s="229"/>
      <c r="GC19" s="229"/>
      <c r="GD19" s="229"/>
      <c r="GE19" s="229"/>
      <c r="GF19" s="229"/>
      <c r="GG19" s="229"/>
      <c r="GH19" s="229"/>
      <c r="GI19" s="229"/>
      <c r="GJ19" s="229"/>
      <c r="GK19" s="229"/>
      <c r="GL19" s="229"/>
      <c r="GM19" s="229"/>
      <c r="GN19" s="229"/>
      <c r="GO19" s="229"/>
      <c r="GP19" s="229"/>
      <c r="GQ19" s="229"/>
      <c r="GR19" s="229"/>
      <c r="GS19" s="229"/>
      <c r="GT19" s="229"/>
      <c r="GU19" s="229"/>
      <c r="GV19" s="229"/>
      <c r="GW19" s="229"/>
      <c r="GX19" s="229"/>
      <c r="GY19" s="229"/>
      <c r="GZ19" s="229"/>
      <c r="HA19" s="229"/>
      <c r="HB19" s="229"/>
      <c r="HC19" s="229"/>
      <c r="HD19" s="229"/>
      <c r="HE19" s="229"/>
      <c r="HF19" s="229"/>
      <c r="HG19" s="229"/>
      <c r="HH19" s="229"/>
      <c r="HI19" s="229"/>
      <c r="HJ19" s="229"/>
      <c r="HK19" s="229"/>
      <c r="HL19" s="229"/>
      <c r="HM19" s="229"/>
      <c r="HN19" s="229"/>
      <c r="HO19" s="229"/>
      <c r="HP19" s="229"/>
      <c r="HQ19" s="229"/>
      <c r="HR19" s="229"/>
      <c r="HS19" s="229"/>
      <c r="HT19" s="229"/>
      <c r="HU19" s="229"/>
      <c r="HV19" s="229"/>
      <c r="HW19" s="229"/>
      <c r="HX19" s="229"/>
      <c r="HY19" s="229"/>
      <c r="HZ19" s="229"/>
      <c r="IA19" s="229"/>
      <c r="IB19" s="229"/>
      <c r="IC19" s="229"/>
      <c r="ID19" s="229"/>
      <c r="IE19" s="229"/>
      <c r="IF19" s="229"/>
      <c r="IG19" s="229"/>
      <c r="IH19" s="229"/>
      <c r="II19" s="229"/>
      <c r="IJ19" s="229"/>
      <c r="IK19" s="229"/>
      <c r="IL19" s="229"/>
      <c r="IM19" s="229"/>
      <c r="IN19" s="229"/>
      <c r="IO19" s="229"/>
      <c r="IP19" s="229"/>
      <c r="IQ19" s="229"/>
      <c r="IR19" s="229"/>
      <c r="IS19" s="229"/>
      <c r="IT19" s="229"/>
      <c r="IU19" s="229"/>
      <c r="IV19" s="229"/>
      <c r="IW19" s="229"/>
      <c r="IX19" s="229"/>
      <c r="IY19" s="229"/>
      <c r="IZ19" s="229"/>
      <c r="JA19" s="229"/>
      <c r="JB19" s="229"/>
      <c r="JC19" s="229"/>
      <c r="JD19" s="229"/>
      <c r="JE19" s="229"/>
      <c r="JF19" s="229"/>
      <c r="JG19" s="229"/>
      <c r="JH19" s="229"/>
      <c r="JI19" s="229"/>
      <c r="JJ19" s="229"/>
      <c r="JK19" s="229"/>
      <c r="JL19" s="229"/>
      <c r="JM19" s="229"/>
      <c r="JN19" s="229"/>
      <c r="JO19" s="229"/>
      <c r="JP19" s="229"/>
      <c r="JQ19" s="229"/>
      <c r="JR19" s="229"/>
      <c r="JS19" s="229"/>
      <c r="JT19" s="229"/>
      <c r="JU19" s="229"/>
      <c r="JV19" s="229"/>
      <c r="JW19" s="229"/>
      <c r="JX19" s="229"/>
      <c r="JY19" s="229"/>
      <c r="JZ19" s="229"/>
      <c r="KA19" s="229"/>
      <c r="KB19" s="229"/>
      <c r="KC19" s="229"/>
      <c r="KD19" s="229"/>
      <c r="KE19" s="229"/>
      <c r="KF19" s="229"/>
      <c r="KG19" s="229"/>
      <c r="KH19" s="229"/>
      <c r="KI19" s="229"/>
      <c r="KJ19" s="229"/>
      <c r="KK19" s="229"/>
      <c r="KL19" s="229"/>
      <c r="KM19" s="229"/>
      <c r="KN19" s="229"/>
      <c r="KO19" s="229"/>
      <c r="KP19" s="229"/>
      <c r="KQ19" s="229"/>
      <c r="KR19" s="229"/>
      <c r="KS19" s="229"/>
      <c r="KT19" s="229"/>
      <c r="KU19" s="229"/>
      <c r="KV19" s="229"/>
      <c r="KW19" s="229"/>
      <c r="KX19" s="229"/>
      <c r="KY19" s="229"/>
      <c r="KZ19" s="229"/>
      <c r="LA19" s="229"/>
      <c r="LB19" s="229"/>
      <c r="LC19" s="229"/>
      <c r="LD19" s="229"/>
      <c r="LE19" s="229"/>
      <c r="LF19" s="229"/>
      <c r="LG19" s="229"/>
      <c r="LH19" s="229"/>
      <c r="LI19" s="229"/>
      <c r="LJ19" s="229"/>
      <c r="LK19" s="229"/>
      <c r="LL19" s="229"/>
      <c r="LM19" s="229"/>
      <c r="LN19" s="229"/>
      <c r="LO19" s="229"/>
      <c r="LP19" s="229"/>
      <c r="LQ19" s="229"/>
      <c r="LR19" s="229"/>
      <c r="LS19" s="229"/>
      <c r="LT19" s="229"/>
      <c r="LU19" s="229"/>
      <c r="LV19" s="229"/>
      <c r="LW19" s="229"/>
      <c r="LX19" s="229"/>
      <c r="LY19" s="229"/>
      <c r="LZ19" s="229"/>
      <c r="MA19" s="229"/>
      <c r="MB19" s="229"/>
      <c r="MC19" s="229"/>
      <c r="MD19" s="229"/>
      <c r="ME19" s="229"/>
      <c r="MF19" s="229"/>
      <c r="MG19" s="229"/>
      <c r="MH19" s="229"/>
      <c r="MI19" s="229"/>
      <c r="MJ19" s="229"/>
      <c r="MK19" s="229"/>
      <c r="ML19" s="229"/>
      <c r="MM19" s="229"/>
      <c r="MN19" s="229"/>
      <c r="MO19" s="229"/>
      <c r="MP19" s="229"/>
      <c r="MQ19" s="229"/>
      <c r="MR19" s="229"/>
      <c r="MS19" s="229"/>
      <c r="MT19" s="229"/>
      <c r="MU19" s="229"/>
      <c r="MV19" s="229"/>
      <c r="MW19" s="229"/>
      <c r="MX19" s="229"/>
      <c r="MY19" s="229"/>
      <c r="MZ19" s="229"/>
      <c r="NA19" s="229"/>
      <c r="NB19" s="229"/>
      <c r="NC19" s="229"/>
      <c r="ND19" s="229"/>
      <c r="NE19" s="229"/>
      <c r="NF19" s="229"/>
      <c r="NG19" s="229"/>
      <c r="NH19" s="229"/>
      <c r="NI19" s="229"/>
      <c r="NJ19" s="229"/>
      <c r="NK19" s="229"/>
      <c r="NL19" s="229"/>
      <c r="NM19" s="229"/>
      <c r="NN19" s="229"/>
      <c r="NO19" s="229"/>
      <c r="NP19" s="229"/>
      <c r="NQ19" s="229"/>
      <c r="NR19" s="229"/>
      <c r="NS19" s="229"/>
      <c r="NT19" s="229"/>
      <c r="NU19" s="229"/>
      <c r="NV19" s="229"/>
      <c r="NW19" s="229"/>
      <c r="NX19" s="229"/>
      <c r="NY19" s="229"/>
      <c r="NZ19" s="229"/>
      <c r="OA19" s="229"/>
      <c r="OB19" s="229"/>
      <c r="OC19" s="229"/>
      <c r="OD19" s="229"/>
      <c r="OE19" s="229"/>
      <c r="OF19" s="229"/>
      <c r="OG19" s="229"/>
      <c r="OH19" s="229"/>
      <c r="OI19" s="229"/>
      <c r="OJ19" s="229"/>
      <c r="OK19" s="229"/>
      <c r="OL19" s="229"/>
      <c r="OM19" s="229"/>
      <c r="ON19" s="229"/>
      <c r="OO19" s="229"/>
      <c r="OP19" s="229"/>
      <c r="OQ19" s="229"/>
      <c r="OR19" s="229"/>
      <c r="OS19" s="229"/>
      <c r="OT19" s="229"/>
      <c r="OU19" s="229"/>
      <c r="OV19" s="229"/>
      <c r="OW19" s="229"/>
      <c r="OX19" s="229"/>
      <c r="OY19" s="229"/>
      <c r="OZ19" s="229"/>
      <c r="PA19" s="229"/>
      <c r="PB19" s="229"/>
      <c r="PC19" s="229"/>
      <c r="PD19" s="229"/>
      <c r="PE19" s="229"/>
      <c r="PF19" s="229"/>
      <c r="PG19" s="229"/>
      <c r="PH19" s="229"/>
      <c r="PI19" s="229"/>
      <c r="PJ19" s="229"/>
      <c r="PK19" s="229"/>
      <c r="PL19" s="229"/>
      <c r="PM19" s="229"/>
      <c r="PN19" s="229"/>
      <c r="PO19" s="229"/>
      <c r="PP19" s="229"/>
      <c r="PQ19" s="229"/>
      <c r="PR19" s="229"/>
      <c r="PS19" s="229"/>
      <c r="PT19" s="229"/>
      <c r="PU19" s="229"/>
      <c r="PV19" s="229"/>
      <c r="PW19" s="229"/>
      <c r="PX19" s="229"/>
      <c r="PY19" s="229"/>
      <c r="PZ19" s="229"/>
      <c r="QA19" s="229"/>
      <c r="QB19" s="229"/>
      <c r="QC19" s="229"/>
      <c r="QD19" s="229"/>
      <c r="QE19" s="229"/>
      <c r="QF19" s="229"/>
      <c r="QG19" s="229"/>
      <c r="QH19" s="229"/>
      <c r="QI19" s="229"/>
      <c r="QJ19" s="229"/>
      <c r="QK19" s="229"/>
      <c r="QL19" s="229"/>
      <c r="QM19" s="229"/>
      <c r="QN19" s="229"/>
      <c r="QO19" s="229"/>
      <c r="QP19" s="229"/>
      <c r="QQ19" s="229"/>
      <c r="QR19" s="229"/>
      <c r="QS19" s="229"/>
      <c r="QT19" s="229"/>
      <c r="QU19" s="229"/>
      <c r="QV19" s="229"/>
      <c r="QW19" s="229"/>
      <c r="QX19" s="229"/>
      <c r="QY19" s="229"/>
      <c r="QZ19" s="229"/>
      <c r="RA19" s="229"/>
      <c r="RB19" s="229"/>
      <c r="RC19" s="229"/>
      <c r="RD19" s="229"/>
      <c r="RE19" s="229"/>
      <c r="RF19" s="229"/>
      <c r="RG19" s="229"/>
      <c r="RH19" s="229"/>
      <c r="RI19" s="229"/>
      <c r="RJ19" s="229"/>
      <c r="RK19" s="229"/>
      <c r="RL19" s="229"/>
      <c r="RM19" s="229"/>
      <c r="RN19" s="229"/>
      <c r="RO19" s="229"/>
      <c r="RP19" s="229"/>
      <c r="RQ19" s="229"/>
      <c r="RR19" s="229"/>
      <c r="RS19" s="229"/>
      <c r="RT19" s="229"/>
      <c r="RU19" s="229"/>
      <c r="RV19" s="229"/>
      <c r="RW19" s="229"/>
      <c r="RX19" s="229"/>
      <c r="RY19" s="229"/>
      <c r="RZ19" s="229"/>
      <c r="SA19" s="229"/>
      <c r="SB19" s="229"/>
      <c r="SC19" s="229"/>
      <c r="SD19" s="229"/>
      <c r="SE19" s="229"/>
      <c r="SF19" s="229"/>
      <c r="SG19" s="229"/>
      <c r="SH19" s="229"/>
      <c r="SI19" s="229"/>
      <c r="SJ19" s="229"/>
      <c r="SK19" s="229"/>
      <c r="SL19" s="229"/>
      <c r="SM19" s="229"/>
      <c r="SN19" s="229"/>
      <c r="SO19" s="229"/>
      <c r="SP19" s="229"/>
      <c r="SQ19" s="229"/>
      <c r="SR19" s="229"/>
      <c r="SS19" s="229"/>
      <c r="ST19" s="229"/>
      <c r="SU19" s="229"/>
      <c r="SV19" s="229"/>
      <c r="SW19" s="229"/>
      <c r="SX19" s="229"/>
      <c r="SY19" s="229"/>
      <c r="SZ19" s="229"/>
      <c r="TA19" s="229"/>
      <c r="TB19" s="229"/>
      <c r="TC19" s="229"/>
    </row>
    <row r="20" spans="1:523" s="64" customFormat="1" ht="15.95" customHeight="1" x14ac:dyDescent="0.3">
      <c r="A20" s="62"/>
      <c r="B20" s="62"/>
      <c r="C20" s="62">
        <v>3132</v>
      </c>
      <c r="D20" s="62"/>
      <c r="E20" s="187" t="s">
        <v>79</v>
      </c>
      <c r="F20" s="64">
        <v>0</v>
      </c>
      <c r="G20" s="64">
        <v>0</v>
      </c>
      <c r="H20" s="170">
        <f t="shared" si="0"/>
        <v>9296</v>
      </c>
      <c r="I20" s="171">
        <f t="shared" ref="I20:V20" si="17">SUM(I21:I21)</f>
        <v>9296</v>
      </c>
      <c r="J20" s="171">
        <f t="shared" si="17"/>
        <v>0</v>
      </c>
      <c r="K20" s="171">
        <f t="shared" si="17"/>
        <v>0</v>
      </c>
      <c r="L20" s="171">
        <f t="shared" si="17"/>
        <v>0</v>
      </c>
      <c r="M20" s="171">
        <f t="shared" si="17"/>
        <v>0</v>
      </c>
      <c r="N20" s="171">
        <f t="shared" si="17"/>
        <v>0</v>
      </c>
      <c r="O20" s="170">
        <f t="shared" si="8"/>
        <v>9296</v>
      </c>
      <c r="P20" s="171">
        <f t="shared" si="17"/>
        <v>9296</v>
      </c>
      <c r="Q20" s="171">
        <f t="shared" si="17"/>
        <v>0</v>
      </c>
      <c r="R20" s="171">
        <f t="shared" si="17"/>
        <v>0</v>
      </c>
      <c r="S20" s="171">
        <f t="shared" si="17"/>
        <v>0</v>
      </c>
      <c r="T20" s="171">
        <f t="shared" si="17"/>
        <v>0</v>
      </c>
      <c r="U20" s="171">
        <f t="shared" si="17"/>
        <v>0</v>
      </c>
      <c r="V20" s="171">
        <f t="shared" si="17"/>
        <v>0</v>
      </c>
      <c r="W20" s="61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/>
      <c r="GD20" s="230"/>
      <c r="GE20" s="230"/>
      <c r="GF20" s="230"/>
      <c r="GG20" s="230"/>
      <c r="GH20" s="230"/>
      <c r="GI20" s="230"/>
      <c r="GJ20" s="230"/>
      <c r="GK20" s="230"/>
      <c r="GL20" s="230"/>
      <c r="GM20" s="230"/>
      <c r="GN20" s="230"/>
      <c r="GO20" s="230"/>
      <c r="GP20" s="230"/>
      <c r="GQ20" s="230"/>
      <c r="GR20" s="230"/>
      <c r="GS20" s="230"/>
      <c r="GT20" s="230"/>
      <c r="GU20" s="230"/>
      <c r="GV20" s="230"/>
      <c r="GW20" s="230"/>
      <c r="GX20" s="230"/>
      <c r="GY20" s="230"/>
      <c r="GZ20" s="230"/>
      <c r="HA20" s="230"/>
      <c r="HB20" s="230"/>
      <c r="HC20" s="230"/>
      <c r="HD20" s="230"/>
      <c r="HE20" s="230"/>
      <c r="HF20" s="230"/>
      <c r="HG20" s="230"/>
      <c r="HH20" s="230"/>
      <c r="HI20" s="230"/>
      <c r="HJ20" s="230"/>
      <c r="HK20" s="230"/>
      <c r="HL20" s="230"/>
      <c r="HM20" s="230"/>
      <c r="HN20" s="230"/>
      <c r="HO20" s="230"/>
      <c r="HP20" s="230"/>
      <c r="HQ20" s="230"/>
      <c r="HR20" s="230"/>
      <c r="HS20" s="230"/>
      <c r="HT20" s="230"/>
      <c r="HU20" s="230"/>
      <c r="HV20" s="230"/>
      <c r="HW20" s="230"/>
      <c r="HX20" s="230"/>
      <c r="HY20" s="230"/>
      <c r="HZ20" s="230"/>
      <c r="IA20" s="230"/>
      <c r="IB20" s="230"/>
      <c r="IC20" s="230"/>
      <c r="ID20" s="230"/>
      <c r="IE20" s="230"/>
      <c r="IF20" s="230"/>
      <c r="IG20" s="230"/>
      <c r="IH20" s="230"/>
      <c r="II20" s="230"/>
      <c r="IJ20" s="230"/>
      <c r="IK20" s="230"/>
      <c r="IL20" s="230"/>
      <c r="IM20" s="230"/>
      <c r="IN20" s="230"/>
      <c r="IO20" s="230"/>
      <c r="IP20" s="230"/>
      <c r="IQ20" s="230"/>
      <c r="IR20" s="230"/>
      <c r="IS20" s="230"/>
      <c r="IT20" s="230"/>
      <c r="IU20" s="230"/>
      <c r="IV20" s="230"/>
      <c r="IW20" s="230"/>
      <c r="IX20" s="230"/>
      <c r="IY20" s="230"/>
      <c r="IZ20" s="230"/>
      <c r="JA20" s="230"/>
      <c r="JB20" s="230"/>
      <c r="JC20" s="230"/>
      <c r="JD20" s="230"/>
      <c r="JE20" s="230"/>
      <c r="JF20" s="230"/>
      <c r="JG20" s="230"/>
      <c r="JH20" s="230"/>
      <c r="JI20" s="230"/>
      <c r="JJ20" s="230"/>
      <c r="JK20" s="230"/>
      <c r="JL20" s="230"/>
      <c r="JM20" s="230"/>
      <c r="JN20" s="230"/>
      <c r="JO20" s="230"/>
      <c r="JP20" s="230"/>
      <c r="JQ20" s="230"/>
      <c r="JR20" s="230"/>
      <c r="JS20" s="230"/>
      <c r="JT20" s="230"/>
      <c r="JU20" s="230"/>
      <c r="JV20" s="230"/>
      <c r="JW20" s="230"/>
      <c r="JX20" s="230"/>
      <c r="JY20" s="230"/>
      <c r="JZ20" s="230"/>
      <c r="KA20" s="230"/>
      <c r="KB20" s="230"/>
      <c r="KC20" s="230"/>
      <c r="KD20" s="230"/>
      <c r="KE20" s="230"/>
      <c r="KF20" s="230"/>
      <c r="KG20" s="230"/>
      <c r="KH20" s="230"/>
      <c r="KI20" s="230"/>
      <c r="KJ20" s="230"/>
      <c r="KK20" s="230"/>
      <c r="KL20" s="230"/>
      <c r="KM20" s="230"/>
      <c r="KN20" s="230"/>
      <c r="KO20" s="230"/>
      <c r="KP20" s="230"/>
      <c r="KQ20" s="230"/>
      <c r="KR20" s="230"/>
      <c r="KS20" s="230"/>
      <c r="KT20" s="230"/>
      <c r="KU20" s="230"/>
      <c r="KV20" s="230"/>
      <c r="KW20" s="230"/>
      <c r="KX20" s="230"/>
      <c r="KY20" s="230"/>
      <c r="KZ20" s="230"/>
      <c r="LA20" s="230"/>
      <c r="LB20" s="230"/>
      <c r="LC20" s="230"/>
      <c r="LD20" s="230"/>
      <c r="LE20" s="230"/>
      <c r="LF20" s="230"/>
      <c r="LG20" s="230"/>
      <c r="LH20" s="230"/>
      <c r="LI20" s="230"/>
      <c r="LJ20" s="230"/>
      <c r="LK20" s="230"/>
      <c r="LL20" s="230"/>
      <c r="LM20" s="230"/>
      <c r="LN20" s="230"/>
      <c r="LO20" s="230"/>
      <c r="LP20" s="230"/>
      <c r="LQ20" s="230"/>
      <c r="LR20" s="230"/>
      <c r="LS20" s="230"/>
      <c r="LT20" s="230"/>
      <c r="LU20" s="230"/>
      <c r="LV20" s="230"/>
      <c r="LW20" s="230"/>
      <c r="LX20" s="230"/>
      <c r="LY20" s="230"/>
      <c r="LZ20" s="230"/>
      <c r="MA20" s="230"/>
      <c r="MB20" s="230"/>
      <c r="MC20" s="230"/>
      <c r="MD20" s="230"/>
      <c r="ME20" s="230"/>
      <c r="MF20" s="230"/>
      <c r="MG20" s="230"/>
      <c r="MH20" s="230"/>
      <c r="MI20" s="230"/>
      <c r="MJ20" s="230"/>
      <c r="MK20" s="230"/>
      <c r="ML20" s="230"/>
      <c r="MM20" s="230"/>
      <c r="MN20" s="230"/>
      <c r="MO20" s="230"/>
      <c r="MP20" s="230"/>
      <c r="MQ20" s="230"/>
      <c r="MR20" s="230"/>
      <c r="MS20" s="230"/>
      <c r="MT20" s="230"/>
      <c r="MU20" s="230"/>
      <c r="MV20" s="230"/>
      <c r="MW20" s="230"/>
      <c r="MX20" s="230"/>
      <c r="MY20" s="230"/>
      <c r="MZ20" s="230"/>
      <c r="NA20" s="230"/>
      <c r="NB20" s="230"/>
      <c r="NC20" s="230"/>
      <c r="ND20" s="230"/>
      <c r="NE20" s="230"/>
      <c r="NF20" s="230"/>
      <c r="NG20" s="230"/>
      <c r="NH20" s="230"/>
      <c r="NI20" s="230"/>
      <c r="NJ20" s="230"/>
      <c r="NK20" s="230"/>
      <c r="NL20" s="230"/>
      <c r="NM20" s="230"/>
      <c r="NN20" s="230"/>
      <c r="NO20" s="230"/>
      <c r="NP20" s="230"/>
      <c r="NQ20" s="230"/>
      <c r="NR20" s="230"/>
      <c r="NS20" s="230"/>
      <c r="NT20" s="230"/>
      <c r="NU20" s="230"/>
      <c r="NV20" s="230"/>
      <c r="NW20" s="230"/>
      <c r="NX20" s="230"/>
      <c r="NY20" s="230"/>
      <c r="NZ20" s="230"/>
      <c r="OA20" s="230"/>
      <c r="OB20" s="230"/>
      <c r="OC20" s="230"/>
      <c r="OD20" s="230"/>
      <c r="OE20" s="230"/>
      <c r="OF20" s="230"/>
      <c r="OG20" s="230"/>
      <c r="OH20" s="230"/>
      <c r="OI20" s="230"/>
      <c r="OJ20" s="230"/>
      <c r="OK20" s="230"/>
      <c r="OL20" s="230"/>
      <c r="OM20" s="230"/>
      <c r="ON20" s="230"/>
      <c r="OO20" s="230"/>
      <c r="OP20" s="230"/>
      <c r="OQ20" s="230"/>
      <c r="OR20" s="230"/>
      <c r="OS20" s="230"/>
      <c r="OT20" s="230"/>
      <c r="OU20" s="230"/>
      <c r="OV20" s="230"/>
      <c r="OW20" s="230"/>
      <c r="OX20" s="230"/>
      <c r="OY20" s="230"/>
      <c r="OZ20" s="230"/>
      <c r="PA20" s="230"/>
      <c r="PB20" s="230"/>
      <c r="PC20" s="230"/>
      <c r="PD20" s="230"/>
      <c r="PE20" s="230"/>
      <c r="PF20" s="230"/>
      <c r="PG20" s="230"/>
      <c r="PH20" s="230"/>
      <c r="PI20" s="230"/>
      <c r="PJ20" s="230"/>
      <c r="PK20" s="230"/>
      <c r="PL20" s="230"/>
      <c r="PM20" s="230"/>
      <c r="PN20" s="230"/>
      <c r="PO20" s="230"/>
      <c r="PP20" s="230"/>
      <c r="PQ20" s="230"/>
      <c r="PR20" s="230"/>
      <c r="PS20" s="230"/>
      <c r="PT20" s="230"/>
      <c r="PU20" s="230"/>
      <c r="PV20" s="230"/>
      <c r="PW20" s="230"/>
      <c r="PX20" s="230"/>
      <c r="PY20" s="230"/>
      <c r="PZ20" s="230"/>
      <c r="QA20" s="230"/>
      <c r="QB20" s="230"/>
      <c r="QC20" s="230"/>
      <c r="QD20" s="230"/>
      <c r="QE20" s="230"/>
      <c r="QF20" s="230"/>
      <c r="QG20" s="230"/>
      <c r="QH20" s="230"/>
      <c r="QI20" s="230"/>
      <c r="QJ20" s="230"/>
      <c r="QK20" s="230"/>
      <c r="QL20" s="230"/>
      <c r="QM20" s="230"/>
      <c r="QN20" s="230"/>
      <c r="QO20" s="230"/>
      <c r="QP20" s="230"/>
      <c r="QQ20" s="230"/>
      <c r="QR20" s="230"/>
      <c r="QS20" s="230"/>
      <c r="QT20" s="230"/>
      <c r="QU20" s="230"/>
      <c r="QV20" s="230"/>
      <c r="QW20" s="230"/>
      <c r="QX20" s="230"/>
      <c r="QY20" s="230"/>
      <c r="QZ20" s="230"/>
      <c r="RA20" s="230"/>
      <c r="RB20" s="230"/>
      <c r="RC20" s="230"/>
      <c r="RD20" s="230"/>
      <c r="RE20" s="230"/>
      <c r="RF20" s="230"/>
      <c r="RG20" s="230"/>
      <c r="RH20" s="230"/>
      <c r="RI20" s="230"/>
      <c r="RJ20" s="230"/>
      <c r="RK20" s="230"/>
      <c r="RL20" s="230"/>
      <c r="RM20" s="230"/>
      <c r="RN20" s="230"/>
      <c r="RO20" s="230"/>
      <c r="RP20" s="230"/>
      <c r="RQ20" s="230"/>
      <c r="RR20" s="230"/>
      <c r="RS20" s="230"/>
      <c r="RT20" s="230"/>
      <c r="RU20" s="230"/>
      <c r="RV20" s="230"/>
      <c r="RW20" s="230"/>
      <c r="RX20" s="230"/>
      <c r="RY20" s="230"/>
      <c r="RZ20" s="230"/>
      <c r="SA20" s="230"/>
      <c r="SB20" s="230"/>
      <c r="SC20" s="230"/>
      <c r="SD20" s="230"/>
      <c r="SE20" s="230"/>
      <c r="SF20" s="230"/>
      <c r="SG20" s="230"/>
      <c r="SH20" s="230"/>
      <c r="SI20" s="230"/>
      <c r="SJ20" s="230"/>
      <c r="SK20" s="230"/>
      <c r="SL20" s="230"/>
      <c r="SM20" s="230"/>
      <c r="SN20" s="230"/>
      <c r="SO20" s="230"/>
      <c r="SP20" s="230"/>
      <c r="SQ20" s="230"/>
      <c r="SR20" s="230"/>
      <c r="SS20" s="230"/>
      <c r="ST20" s="230"/>
      <c r="SU20" s="230"/>
      <c r="SV20" s="230"/>
      <c r="SW20" s="230"/>
      <c r="SX20" s="230"/>
      <c r="SY20" s="230"/>
      <c r="SZ20" s="230"/>
      <c r="TA20" s="230"/>
      <c r="TB20" s="230"/>
      <c r="TC20" s="230"/>
    </row>
    <row r="21" spans="1:523" s="58" customFormat="1" ht="15.95" customHeight="1" x14ac:dyDescent="0.3">
      <c r="A21" s="65"/>
      <c r="B21" s="65"/>
      <c r="C21" s="66"/>
      <c r="D21" s="65">
        <v>31321</v>
      </c>
      <c r="E21" s="188" t="s">
        <v>79</v>
      </c>
      <c r="H21" s="172">
        <f t="shared" si="0"/>
        <v>9296</v>
      </c>
      <c r="I21" s="173">
        <v>9296</v>
      </c>
      <c r="J21" s="173"/>
      <c r="K21" s="173"/>
      <c r="L21" s="173"/>
      <c r="M21" s="173"/>
      <c r="N21" s="173"/>
      <c r="O21" s="172">
        <f t="shared" si="8"/>
        <v>9296</v>
      </c>
      <c r="P21" s="173">
        <v>9296</v>
      </c>
      <c r="Q21" s="173"/>
      <c r="R21" s="173"/>
      <c r="S21" s="173"/>
      <c r="T21" s="173"/>
      <c r="U21" s="173"/>
      <c r="V21" s="173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1"/>
      <c r="GV21" s="231"/>
      <c r="GW21" s="231"/>
      <c r="GX21" s="231"/>
      <c r="GY21" s="231"/>
      <c r="GZ21" s="231"/>
      <c r="HA21" s="231"/>
      <c r="HB21" s="231"/>
      <c r="HC21" s="231"/>
      <c r="HD21" s="231"/>
      <c r="HE21" s="231"/>
      <c r="HF21" s="231"/>
      <c r="HG21" s="231"/>
      <c r="HH21" s="231"/>
      <c r="HI21" s="231"/>
      <c r="HJ21" s="231"/>
      <c r="HK21" s="231"/>
      <c r="HL21" s="231"/>
      <c r="HM21" s="231"/>
      <c r="HN21" s="231"/>
      <c r="HO21" s="231"/>
      <c r="HP21" s="231"/>
      <c r="HQ21" s="231"/>
      <c r="HR21" s="231"/>
      <c r="HS21" s="231"/>
      <c r="HT21" s="231"/>
      <c r="HU21" s="231"/>
      <c r="HV21" s="231"/>
      <c r="HW21" s="231"/>
      <c r="HX21" s="231"/>
      <c r="HY21" s="231"/>
      <c r="HZ21" s="231"/>
      <c r="IA21" s="231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  <c r="IO21" s="231"/>
      <c r="IP21" s="231"/>
      <c r="IQ21" s="231"/>
      <c r="IR21" s="231"/>
      <c r="IS21" s="231"/>
      <c r="IT21" s="231"/>
      <c r="IU21" s="231"/>
      <c r="IV21" s="231"/>
      <c r="IW21" s="231"/>
      <c r="IX21" s="231"/>
      <c r="IY21" s="231"/>
      <c r="IZ21" s="231"/>
      <c r="JA21" s="231"/>
      <c r="JB21" s="231"/>
      <c r="JC21" s="231"/>
      <c r="JD21" s="231"/>
      <c r="JE21" s="231"/>
      <c r="JF21" s="231"/>
      <c r="JG21" s="231"/>
      <c r="JH21" s="231"/>
      <c r="JI21" s="231"/>
      <c r="JJ21" s="231"/>
      <c r="JK21" s="231"/>
      <c r="JL21" s="231"/>
      <c r="JM21" s="231"/>
      <c r="JN21" s="231"/>
      <c r="JO21" s="231"/>
      <c r="JP21" s="231"/>
      <c r="JQ21" s="231"/>
      <c r="JR21" s="231"/>
      <c r="JS21" s="231"/>
      <c r="JT21" s="231"/>
      <c r="JU21" s="231"/>
      <c r="JV21" s="231"/>
      <c r="JW21" s="231"/>
      <c r="JX21" s="231"/>
      <c r="JY21" s="231"/>
      <c r="JZ21" s="231"/>
      <c r="KA21" s="231"/>
      <c r="KB21" s="231"/>
      <c r="KC21" s="231"/>
      <c r="KD21" s="231"/>
      <c r="KE21" s="231"/>
      <c r="KF21" s="231"/>
      <c r="KG21" s="231"/>
      <c r="KH21" s="231"/>
      <c r="KI21" s="231"/>
      <c r="KJ21" s="231"/>
      <c r="KK21" s="231"/>
      <c r="KL21" s="231"/>
      <c r="KM21" s="231"/>
      <c r="KN21" s="231"/>
      <c r="KO21" s="231"/>
      <c r="KP21" s="231"/>
      <c r="KQ21" s="231"/>
      <c r="KR21" s="231"/>
      <c r="KS21" s="231"/>
      <c r="KT21" s="231"/>
      <c r="KU21" s="231"/>
      <c r="KV21" s="231"/>
      <c r="KW21" s="231"/>
      <c r="KX21" s="231"/>
      <c r="KY21" s="231"/>
      <c r="KZ21" s="231"/>
      <c r="LA21" s="231"/>
      <c r="LB21" s="231"/>
      <c r="LC21" s="231"/>
      <c r="LD21" s="231"/>
      <c r="LE21" s="231"/>
      <c r="LF21" s="231"/>
      <c r="LG21" s="231"/>
      <c r="LH21" s="231"/>
      <c r="LI21" s="231"/>
      <c r="LJ21" s="231"/>
      <c r="LK21" s="231"/>
      <c r="LL21" s="231"/>
      <c r="LM21" s="231"/>
      <c r="LN21" s="231"/>
      <c r="LO21" s="231"/>
      <c r="LP21" s="231"/>
      <c r="LQ21" s="231"/>
      <c r="LR21" s="231"/>
      <c r="LS21" s="231"/>
      <c r="LT21" s="231"/>
      <c r="LU21" s="231"/>
      <c r="LV21" s="231"/>
      <c r="LW21" s="231"/>
      <c r="LX21" s="231"/>
      <c r="LY21" s="231"/>
      <c r="LZ21" s="231"/>
      <c r="MA21" s="231"/>
      <c r="MB21" s="231"/>
      <c r="MC21" s="231"/>
      <c r="MD21" s="231"/>
      <c r="ME21" s="231"/>
      <c r="MF21" s="231"/>
      <c r="MG21" s="231"/>
      <c r="MH21" s="231"/>
      <c r="MI21" s="231"/>
      <c r="MJ21" s="231"/>
      <c r="MK21" s="231"/>
      <c r="ML21" s="231"/>
      <c r="MM21" s="231"/>
      <c r="MN21" s="231"/>
      <c r="MO21" s="231"/>
      <c r="MP21" s="231"/>
      <c r="MQ21" s="231"/>
      <c r="MR21" s="231"/>
      <c r="MS21" s="231"/>
      <c r="MT21" s="231"/>
      <c r="MU21" s="231"/>
      <c r="MV21" s="231"/>
      <c r="MW21" s="231"/>
      <c r="MX21" s="231"/>
      <c r="MY21" s="231"/>
      <c r="MZ21" s="231"/>
      <c r="NA21" s="231"/>
      <c r="NB21" s="231"/>
      <c r="NC21" s="231"/>
      <c r="ND21" s="231"/>
      <c r="NE21" s="231"/>
      <c r="NF21" s="231"/>
      <c r="NG21" s="231"/>
      <c r="NH21" s="231"/>
      <c r="NI21" s="231"/>
      <c r="NJ21" s="231"/>
      <c r="NK21" s="231"/>
      <c r="NL21" s="231"/>
      <c r="NM21" s="231"/>
      <c r="NN21" s="231"/>
      <c r="NO21" s="231"/>
      <c r="NP21" s="231"/>
      <c r="NQ21" s="231"/>
      <c r="NR21" s="231"/>
      <c r="NS21" s="231"/>
      <c r="NT21" s="231"/>
      <c r="NU21" s="231"/>
      <c r="NV21" s="231"/>
      <c r="NW21" s="231"/>
      <c r="NX21" s="231"/>
      <c r="NY21" s="231"/>
      <c r="NZ21" s="231"/>
      <c r="OA21" s="231"/>
      <c r="OB21" s="231"/>
      <c r="OC21" s="231"/>
      <c r="OD21" s="231"/>
      <c r="OE21" s="231"/>
      <c r="OF21" s="231"/>
      <c r="OG21" s="231"/>
      <c r="OH21" s="231"/>
      <c r="OI21" s="231"/>
      <c r="OJ21" s="231"/>
      <c r="OK21" s="231"/>
      <c r="OL21" s="231"/>
      <c r="OM21" s="231"/>
      <c r="ON21" s="231"/>
      <c r="OO21" s="231"/>
      <c r="OP21" s="231"/>
      <c r="OQ21" s="231"/>
      <c r="OR21" s="231"/>
      <c r="OS21" s="231"/>
      <c r="OT21" s="231"/>
      <c r="OU21" s="231"/>
      <c r="OV21" s="231"/>
      <c r="OW21" s="231"/>
      <c r="OX21" s="231"/>
      <c r="OY21" s="231"/>
      <c r="OZ21" s="231"/>
      <c r="PA21" s="231"/>
      <c r="PB21" s="231"/>
      <c r="PC21" s="231"/>
      <c r="PD21" s="231"/>
      <c r="PE21" s="231"/>
      <c r="PF21" s="231"/>
      <c r="PG21" s="231"/>
      <c r="PH21" s="231"/>
      <c r="PI21" s="231"/>
      <c r="PJ21" s="231"/>
      <c r="PK21" s="231"/>
      <c r="PL21" s="231"/>
      <c r="PM21" s="231"/>
      <c r="PN21" s="231"/>
      <c r="PO21" s="231"/>
      <c r="PP21" s="231"/>
      <c r="PQ21" s="231"/>
      <c r="PR21" s="231"/>
      <c r="PS21" s="231"/>
      <c r="PT21" s="231"/>
      <c r="PU21" s="231"/>
      <c r="PV21" s="231"/>
      <c r="PW21" s="231"/>
      <c r="PX21" s="231"/>
      <c r="PY21" s="231"/>
      <c r="PZ21" s="231"/>
      <c r="QA21" s="231"/>
      <c r="QB21" s="231"/>
      <c r="QC21" s="231"/>
      <c r="QD21" s="231"/>
      <c r="QE21" s="231"/>
      <c r="QF21" s="231"/>
      <c r="QG21" s="231"/>
      <c r="QH21" s="231"/>
      <c r="QI21" s="231"/>
      <c r="QJ21" s="231"/>
      <c r="QK21" s="231"/>
      <c r="QL21" s="231"/>
      <c r="QM21" s="231"/>
      <c r="QN21" s="231"/>
      <c r="QO21" s="231"/>
      <c r="QP21" s="231"/>
      <c r="QQ21" s="231"/>
      <c r="QR21" s="231"/>
      <c r="QS21" s="231"/>
      <c r="QT21" s="231"/>
      <c r="QU21" s="231"/>
      <c r="QV21" s="231"/>
      <c r="QW21" s="231"/>
      <c r="QX21" s="231"/>
      <c r="QY21" s="231"/>
      <c r="QZ21" s="231"/>
      <c r="RA21" s="231"/>
      <c r="RB21" s="231"/>
      <c r="RC21" s="231"/>
      <c r="RD21" s="231"/>
      <c r="RE21" s="231"/>
      <c r="RF21" s="231"/>
      <c r="RG21" s="231"/>
      <c r="RH21" s="231"/>
      <c r="RI21" s="231"/>
      <c r="RJ21" s="231"/>
      <c r="RK21" s="231"/>
      <c r="RL21" s="231"/>
      <c r="RM21" s="231"/>
      <c r="RN21" s="231"/>
      <c r="RO21" s="231"/>
      <c r="RP21" s="231"/>
      <c r="RQ21" s="231"/>
      <c r="RR21" s="231"/>
      <c r="RS21" s="231"/>
      <c r="RT21" s="231"/>
      <c r="RU21" s="231"/>
      <c r="RV21" s="231"/>
      <c r="RW21" s="231"/>
      <c r="RX21" s="231"/>
      <c r="RY21" s="231"/>
      <c r="RZ21" s="231"/>
      <c r="SA21" s="231"/>
      <c r="SB21" s="231"/>
      <c r="SC21" s="231"/>
      <c r="SD21" s="231"/>
      <c r="SE21" s="231"/>
      <c r="SF21" s="231"/>
      <c r="SG21" s="231"/>
      <c r="SH21" s="231"/>
      <c r="SI21" s="231"/>
      <c r="SJ21" s="231"/>
      <c r="SK21" s="231"/>
      <c r="SL21" s="231"/>
      <c r="SM21" s="231"/>
      <c r="SN21" s="231"/>
      <c r="SO21" s="231"/>
      <c r="SP21" s="231"/>
      <c r="SQ21" s="231"/>
      <c r="SR21" s="231"/>
      <c r="SS21" s="231"/>
      <c r="ST21" s="231"/>
      <c r="SU21" s="231"/>
      <c r="SV21" s="231"/>
      <c r="SW21" s="231"/>
      <c r="SX21" s="231"/>
      <c r="SY21" s="231"/>
      <c r="SZ21" s="231"/>
      <c r="TA21" s="231"/>
      <c r="TB21" s="231"/>
      <c r="TC21" s="231"/>
    </row>
    <row r="22" spans="1:523" s="68" customFormat="1" ht="15.95" customHeight="1" x14ac:dyDescent="0.3">
      <c r="A22" s="55">
        <v>32</v>
      </c>
      <c r="B22" s="55"/>
      <c r="C22" s="55"/>
      <c r="D22" s="55"/>
      <c r="E22" s="185" t="s">
        <v>35</v>
      </c>
      <c r="F22" s="56">
        <f>F23+F34+F48+F71+F75</f>
        <v>0</v>
      </c>
      <c r="G22" s="67">
        <f>G23+G34+G48+G71+G75</f>
        <v>0</v>
      </c>
      <c r="H22" s="166">
        <f t="shared" si="0"/>
        <v>62186.13</v>
      </c>
      <c r="I22" s="167">
        <f t="shared" ref="I22:N22" si="18">I23+I34+I48+I71+I75</f>
        <v>51719</v>
      </c>
      <c r="J22" s="167">
        <f t="shared" si="18"/>
        <v>0</v>
      </c>
      <c r="K22" s="167">
        <f t="shared" si="18"/>
        <v>5267.13</v>
      </c>
      <c r="L22" s="167">
        <f t="shared" si="18"/>
        <v>3200</v>
      </c>
      <c r="M22" s="167">
        <f t="shared" si="18"/>
        <v>2000</v>
      </c>
      <c r="N22" s="167">
        <f t="shared" si="18"/>
        <v>0</v>
      </c>
      <c r="O22" s="166">
        <f t="shared" si="8"/>
        <v>61006.439999999995</v>
      </c>
      <c r="P22" s="167">
        <f t="shared" ref="P22:U22" si="19">P23+P34+P48+P71+P75</f>
        <v>52084</v>
      </c>
      <c r="Q22" s="167">
        <f t="shared" si="19"/>
        <v>0</v>
      </c>
      <c r="R22" s="167">
        <f t="shared" si="19"/>
        <v>5749.13</v>
      </c>
      <c r="S22" s="167">
        <f t="shared" si="19"/>
        <v>3000</v>
      </c>
      <c r="T22" s="167">
        <f t="shared" si="19"/>
        <v>0</v>
      </c>
      <c r="U22" s="167">
        <f t="shared" si="19"/>
        <v>0</v>
      </c>
      <c r="V22" s="167">
        <f t="shared" ref="V22" si="20">V23+V34+V48+V71+V75</f>
        <v>173.31</v>
      </c>
      <c r="W22" s="58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2"/>
      <c r="EQ22" s="232"/>
      <c r="ER22" s="232"/>
      <c r="ES22" s="232"/>
      <c r="ET22" s="232"/>
      <c r="EU22" s="232"/>
      <c r="EV22" s="232"/>
      <c r="EW22" s="232"/>
      <c r="EX22" s="232"/>
      <c r="EY22" s="232"/>
      <c r="EZ22" s="232"/>
      <c r="FA22" s="232"/>
      <c r="FB22" s="232"/>
      <c r="FC22" s="232"/>
      <c r="FD22" s="232"/>
      <c r="FE22" s="232"/>
      <c r="FF22" s="232"/>
      <c r="FG22" s="232"/>
      <c r="FH22" s="232"/>
      <c r="FI22" s="232"/>
      <c r="FJ22" s="232"/>
      <c r="FK22" s="232"/>
      <c r="FL22" s="232"/>
      <c r="FM22" s="232"/>
      <c r="FN22" s="232"/>
      <c r="FO22" s="232"/>
      <c r="FP22" s="232"/>
      <c r="FQ22" s="232"/>
      <c r="FR22" s="232"/>
      <c r="FS22" s="232"/>
      <c r="FT22" s="232"/>
      <c r="FU22" s="232"/>
      <c r="FV22" s="232"/>
      <c r="FW22" s="232"/>
      <c r="FX22" s="232"/>
      <c r="FY22" s="232"/>
      <c r="FZ22" s="232"/>
      <c r="GA22" s="232"/>
      <c r="GB22" s="232"/>
      <c r="GC22" s="232"/>
      <c r="GD22" s="232"/>
      <c r="GE22" s="232"/>
      <c r="GF22" s="232"/>
      <c r="GG22" s="232"/>
      <c r="GH22" s="232"/>
      <c r="GI22" s="232"/>
      <c r="GJ22" s="232"/>
      <c r="GK22" s="232"/>
      <c r="GL22" s="232"/>
      <c r="GM22" s="232"/>
      <c r="GN22" s="232"/>
      <c r="GO22" s="232"/>
      <c r="GP22" s="232"/>
      <c r="GQ22" s="232"/>
      <c r="GR22" s="232"/>
      <c r="GS22" s="232"/>
      <c r="GT22" s="232"/>
      <c r="GU22" s="232"/>
      <c r="GV22" s="232"/>
      <c r="GW22" s="232"/>
      <c r="GX22" s="232"/>
      <c r="GY22" s="232"/>
      <c r="GZ22" s="232"/>
      <c r="HA22" s="232"/>
      <c r="HB22" s="232"/>
      <c r="HC22" s="232"/>
      <c r="HD22" s="232"/>
      <c r="HE22" s="232"/>
      <c r="HF22" s="232"/>
      <c r="HG22" s="232"/>
      <c r="HH22" s="232"/>
      <c r="HI22" s="232"/>
      <c r="HJ22" s="232"/>
      <c r="HK22" s="232"/>
      <c r="HL22" s="232"/>
      <c r="HM22" s="232"/>
      <c r="HN22" s="232"/>
      <c r="HO22" s="232"/>
      <c r="HP22" s="232"/>
      <c r="HQ22" s="232"/>
      <c r="HR22" s="232"/>
      <c r="HS22" s="232"/>
      <c r="HT22" s="232"/>
      <c r="HU22" s="232"/>
      <c r="HV22" s="232"/>
      <c r="HW22" s="232"/>
      <c r="HX22" s="232"/>
      <c r="HY22" s="232"/>
      <c r="HZ22" s="232"/>
      <c r="IA22" s="232"/>
      <c r="IB22" s="232"/>
      <c r="IC22" s="232"/>
      <c r="ID22" s="232"/>
      <c r="IE22" s="232"/>
      <c r="IF22" s="232"/>
      <c r="IG22" s="232"/>
      <c r="IH22" s="232"/>
      <c r="II22" s="232"/>
      <c r="IJ22" s="232"/>
      <c r="IK22" s="232"/>
      <c r="IL22" s="232"/>
      <c r="IM22" s="232"/>
      <c r="IN22" s="232"/>
      <c r="IO22" s="232"/>
      <c r="IP22" s="232"/>
      <c r="IQ22" s="232"/>
      <c r="IR22" s="232"/>
      <c r="IS22" s="232"/>
      <c r="IT22" s="232"/>
      <c r="IU22" s="232"/>
      <c r="IV22" s="232"/>
      <c r="IW22" s="232"/>
      <c r="IX22" s="232"/>
      <c r="IY22" s="232"/>
      <c r="IZ22" s="232"/>
      <c r="JA22" s="232"/>
      <c r="JB22" s="232"/>
      <c r="JC22" s="232"/>
      <c r="JD22" s="232"/>
      <c r="JE22" s="232"/>
      <c r="JF22" s="232"/>
      <c r="JG22" s="232"/>
      <c r="JH22" s="232"/>
      <c r="JI22" s="232"/>
      <c r="JJ22" s="232"/>
      <c r="JK22" s="232"/>
      <c r="JL22" s="232"/>
      <c r="JM22" s="232"/>
      <c r="JN22" s="232"/>
      <c r="JO22" s="232"/>
      <c r="JP22" s="232"/>
      <c r="JQ22" s="232"/>
      <c r="JR22" s="232"/>
      <c r="JS22" s="232"/>
      <c r="JT22" s="232"/>
      <c r="JU22" s="232"/>
      <c r="JV22" s="232"/>
      <c r="JW22" s="232"/>
      <c r="JX22" s="232"/>
      <c r="JY22" s="232"/>
      <c r="JZ22" s="232"/>
      <c r="KA22" s="232"/>
      <c r="KB22" s="232"/>
      <c r="KC22" s="232"/>
      <c r="KD22" s="232"/>
      <c r="KE22" s="232"/>
      <c r="KF22" s="232"/>
      <c r="KG22" s="232"/>
      <c r="KH22" s="232"/>
      <c r="KI22" s="232"/>
      <c r="KJ22" s="232"/>
      <c r="KK22" s="232"/>
      <c r="KL22" s="232"/>
      <c r="KM22" s="232"/>
      <c r="KN22" s="232"/>
      <c r="KO22" s="232"/>
      <c r="KP22" s="232"/>
      <c r="KQ22" s="232"/>
      <c r="KR22" s="232"/>
      <c r="KS22" s="232"/>
      <c r="KT22" s="232"/>
      <c r="KU22" s="232"/>
      <c r="KV22" s="232"/>
      <c r="KW22" s="232"/>
      <c r="KX22" s="232"/>
      <c r="KY22" s="232"/>
      <c r="KZ22" s="232"/>
      <c r="LA22" s="232"/>
      <c r="LB22" s="232"/>
      <c r="LC22" s="232"/>
      <c r="LD22" s="232"/>
      <c r="LE22" s="232"/>
      <c r="LF22" s="232"/>
      <c r="LG22" s="232"/>
      <c r="LH22" s="232"/>
      <c r="LI22" s="232"/>
      <c r="LJ22" s="232"/>
      <c r="LK22" s="232"/>
      <c r="LL22" s="232"/>
      <c r="LM22" s="232"/>
      <c r="LN22" s="232"/>
      <c r="LO22" s="232"/>
      <c r="LP22" s="232"/>
      <c r="LQ22" s="232"/>
      <c r="LR22" s="232"/>
      <c r="LS22" s="232"/>
      <c r="LT22" s="232"/>
      <c r="LU22" s="232"/>
      <c r="LV22" s="232"/>
      <c r="LW22" s="232"/>
      <c r="LX22" s="232"/>
      <c r="LY22" s="232"/>
      <c r="LZ22" s="232"/>
      <c r="MA22" s="232"/>
      <c r="MB22" s="232"/>
      <c r="MC22" s="232"/>
      <c r="MD22" s="232"/>
      <c r="ME22" s="232"/>
      <c r="MF22" s="232"/>
      <c r="MG22" s="232"/>
      <c r="MH22" s="232"/>
      <c r="MI22" s="232"/>
      <c r="MJ22" s="232"/>
      <c r="MK22" s="232"/>
      <c r="ML22" s="232"/>
      <c r="MM22" s="232"/>
      <c r="MN22" s="232"/>
      <c r="MO22" s="232"/>
      <c r="MP22" s="232"/>
      <c r="MQ22" s="232"/>
      <c r="MR22" s="232"/>
      <c r="MS22" s="232"/>
      <c r="MT22" s="232"/>
      <c r="MU22" s="232"/>
      <c r="MV22" s="232"/>
      <c r="MW22" s="232"/>
      <c r="MX22" s="232"/>
      <c r="MY22" s="232"/>
      <c r="MZ22" s="232"/>
      <c r="NA22" s="232"/>
      <c r="NB22" s="232"/>
      <c r="NC22" s="232"/>
      <c r="ND22" s="232"/>
      <c r="NE22" s="232"/>
      <c r="NF22" s="232"/>
      <c r="NG22" s="232"/>
      <c r="NH22" s="232"/>
      <c r="NI22" s="232"/>
      <c r="NJ22" s="232"/>
      <c r="NK22" s="232"/>
      <c r="NL22" s="232"/>
      <c r="NM22" s="232"/>
      <c r="NN22" s="232"/>
      <c r="NO22" s="232"/>
      <c r="NP22" s="232"/>
      <c r="NQ22" s="232"/>
      <c r="NR22" s="232"/>
      <c r="NS22" s="232"/>
      <c r="NT22" s="232"/>
      <c r="NU22" s="232"/>
      <c r="NV22" s="232"/>
      <c r="NW22" s="232"/>
      <c r="NX22" s="232"/>
      <c r="NY22" s="232"/>
      <c r="NZ22" s="232"/>
      <c r="OA22" s="232"/>
      <c r="OB22" s="232"/>
      <c r="OC22" s="232"/>
      <c r="OD22" s="232"/>
      <c r="OE22" s="232"/>
      <c r="OF22" s="232"/>
      <c r="OG22" s="232"/>
      <c r="OH22" s="232"/>
      <c r="OI22" s="232"/>
      <c r="OJ22" s="232"/>
      <c r="OK22" s="232"/>
      <c r="OL22" s="232"/>
      <c r="OM22" s="232"/>
      <c r="ON22" s="232"/>
      <c r="OO22" s="232"/>
      <c r="OP22" s="232"/>
      <c r="OQ22" s="232"/>
      <c r="OR22" s="232"/>
      <c r="OS22" s="232"/>
      <c r="OT22" s="232"/>
      <c r="OU22" s="232"/>
      <c r="OV22" s="232"/>
      <c r="OW22" s="232"/>
      <c r="OX22" s="232"/>
      <c r="OY22" s="232"/>
      <c r="OZ22" s="232"/>
      <c r="PA22" s="232"/>
      <c r="PB22" s="232"/>
      <c r="PC22" s="232"/>
      <c r="PD22" s="232"/>
      <c r="PE22" s="232"/>
      <c r="PF22" s="232"/>
      <c r="PG22" s="232"/>
      <c r="PH22" s="232"/>
      <c r="PI22" s="232"/>
      <c r="PJ22" s="232"/>
      <c r="PK22" s="232"/>
      <c r="PL22" s="232"/>
      <c r="PM22" s="232"/>
      <c r="PN22" s="232"/>
      <c r="PO22" s="232"/>
      <c r="PP22" s="232"/>
      <c r="PQ22" s="232"/>
      <c r="PR22" s="232"/>
      <c r="PS22" s="232"/>
      <c r="PT22" s="232"/>
      <c r="PU22" s="232"/>
      <c r="PV22" s="232"/>
      <c r="PW22" s="232"/>
      <c r="PX22" s="232"/>
      <c r="PY22" s="232"/>
      <c r="PZ22" s="232"/>
      <c r="QA22" s="232"/>
      <c r="QB22" s="232"/>
      <c r="QC22" s="232"/>
      <c r="QD22" s="232"/>
      <c r="QE22" s="232"/>
      <c r="QF22" s="232"/>
      <c r="QG22" s="232"/>
      <c r="QH22" s="232"/>
      <c r="QI22" s="232"/>
      <c r="QJ22" s="232"/>
      <c r="QK22" s="232"/>
      <c r="QL22" s="232"/>
      <c r="QM22" s="232"/>
      <c r="QN22" s="232"/>
      <c r="QO22" s="232"/>
      <c r="QP22" s="232"/>
      <c r="QQ22" s="232"/>
      <c r="QR22" s="232"/>
      <c r="QS22" s="232"/>
      <c r="QT22" s="232"/>
      <c r="QU22" s="232"/>
      <c r="QV22" s="232"/>
      <c r="QW22" s="232"/>
      <c r="QX22" s="232"/>
      <c r="QY22" s="232"/>
      <c r="QZ22" s="232"/>
      <c r="RA22" s="232"/>
      <c r="RB22" s="232"/>
      <c r="RC22" s="232"/>
      <c r="RD22" s="232"/>
      <c r="RE22" s="232"/>
      <c r="RF22" s="232"/>
      <c r="RG22" s="232"/>
      <c r="RH22" s="232"/>
      <c r="RI22" s="232"/>
      <c r="RJ22" s="232"/>
      <c r="RK22" s="232"/>
      <c r="RL22" s="232"/>
      <c r="RM22" s="232"/>
      <c r="RN22" s="232"/>
      <c r="RO22" s="232"/>
      <c r="RP22" s="232"/>
      <c r="RQ22" s="232"/>
      <c r="RR22" s="232"/>
      <c r="RS22" s="232"/>
      <c r="RT22" s="232"/>
      <c r="RU22" s="232"/>
      <c r="RV22" s="232"/>
      <c r="RW22" s="232"/>
      <c r="RX22" s="232"/>
      <c r="RY22" s="232"/>
      <c r="RZ22" s="232"/>
      <c r="SA22" s="232"/>
      <c r="SB22" s="232"/>
      <c r="SC22" s="232"/>
      <c r="SD22" s="232"/>
      <c r="SE22" s="232"/>
      <c r="SF22" s="232"/>
      <c r="SG22" s="232"/>
      <c r="SH22" s="232"/>
      <c r="SI22" s="232"/>
      <c r="SJ22" s="232"/>
      <c r="SK22" s="232"/>
      <c r="SL22" s="232"/>
      <c r="SM22" s="232"/>
      <c r="SN22" s="232"/>
      <c r="SO22" s="232"/>
      <c r="SP22" s="232"/>
      <c r="SQ22" s="232"/>
      <c r="SR22" s="232"/>
      <c r="SS22" s="232"/>
      <c r="ST22" s="232"/>
      <c r="SU22" s="232"/>
      <c r="SV22" s="232"/>
      <c r="SW22" s="232"/>
      <c r="SX22" s="232"/>
      <c r="SY22" s="232"/>
      <c r="SZ22" s="232"/>
      <c r="TA22" s="232"/>
      <c r="TB22" s="232"/>
      <c r="TC22" s="232"/>
    </row>
    <row r="23" spans="1:523" s="60" customFormat="1" ht="15.95" customHeight="1" x14ac:dyDescent="0.3">
      <c r="A23" s="59"/>
      <c r="B23" s="59">
        <v>321</v>
      </c>
      <c r="C23" s="59"/>
      <c r="D23" s="59"/>
      <c r="E23" s="186" t="s">
        <v>80</v>
      </c>
      <c r="H23" s="168">
        <f t="shared" si="0"/>
        <v>2208</v>
      </c>
      <c r="I23" s="169">
        <f>I24+I28+I30+I32</f>
        <v>757</v>
      </c>
      <c r="J23" s="169">
        <f t="shared" ref="J23:N23" si="21">J24+J28+J30+J32</f>
        <v>0</v>
      </c>
      <c r="K23" s="169">
        <f t="shared" si="21"/>
        <v>1451</v>
      </c>
      <c r="L23" s="169">
        <f t="shared" si="21"/>
        <v>0</v>
      </c>
      <c r="M23" s="169">
        <f t="shared" si="21"/>
        <v>0</v>
      </c>
      <c r="N23" s="169">
        <f t="shared" si="21"/>
        <v>0</v>
      </c>
      <c r="O23" s="168">
        <f t="shared" si="8"/>
        <v>1908</v>
      </c>
      <c r="P23" s="169">
        <f>P24+P28+P30+P32</f>
        <v>257</v>
      </c>
      <c r="Q23" s="169">
        <f t="shared" ref="Q23:U23" si="22">Q24+Q28+Q30+Q32</f>
        <v>0</v>
      </c>
      <c r="R23" s="169">
        <f t="shared" si="22"/>
        <v>1651</v>
      </c>
      <c r="S23" s="169">
        <f t="shared" si="22"/>
        <v>0</v>
      </c>
      <c r="T23" s="169">
        <f t="shared" si="22"/>
        <v>0</v>
      </c>
      <c r="U23" s="169">
        <f t="shared" si="22"/>
        <v>0</v>
      </c>
      <c r="V23" s="169">
        <f t="shared" ref="V23" si="23">V24+V28+V30+V32</f>
        <v>0</v>
      </c>
      <c r="W23" s="61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229"/>
      <c r="FE23" s="229"/>
      <c r="FF23" s="229"/>
      <c r="FG23" s="229"/>
      <c r="FH23" s="229"/>
      <c r="FI23" s="229"/>
      <c r="FJ23" s="229"/>
      <c r="FK23" s="229"/>
      <c r="FL23" s="229"/>
      <c r="FM23" s="229"/>
      <c r="FN23" s="229"/>
      <c r="FO23" s="229"/>
      <c r="FP23" s="229"/>
      <c r="FQ23" s="229"/>
      <c r="FR23" s="229"/>
      <c r="FS23" s="229"/>
      <c r="FT23" s="229"/>
      <c r="FU23" s="229"/>
      <c r="FV23" s="229"/>
      <c r="FW23" s="229"/>
      <c r="FX23" s="229"/>
      <c r="FY23" s="229"/>
      <c r="FZ23" s="229"/>
      <c r="GA23" s="229"/>
      <c r="GB23" s="229"/>
      <c r="GC23" s="229"/>
      <c r="GD23" s="229"/>
      <c r="GE23" s="229"/>
      <c r="GF23" s="229"/>
      <c r="GG23" s="229"/>
      <c r="GH23" s="229"/>
      <c r="GI23" s="229"/>
      <c r="GJ23" s="229"/>
      <c r="GK23" s="229"/>
      <c r="GL23" s="229"/>
      <c r="GM23" s="229"/>
      <c r="GN23" s="229"/>
      <c r="GO23" s="229"/>
      <c r="GP23" s="229"/>
      <c r="GQ23" s="229"/>
      <c r="GR23" s="229"/>
      <c r="GS23" s="229"/>
      <c r="GT23" s="229"/>
      <c r="GU23" s="229"/>
      <c r="GV23" s="229"/>
      <c r="GW23" s="229"/>
      <c r="GX23" s="229"/>
      <c r="GY23" s="229"/>
      <c r="GZ23" s="229"/>
      <c r="HA23" s="229"/>
      <c r="HB23" s="229"/>
      <c r="HC23" s="229"/>
      <c r="HD23" s="229"/>
      <c r="HE23" s="229"/>
      <c r="HF23" s="229"/>
      <c r="HG23" s="229"/>
      <c r="HH23" s="229"/>
      <c r="HI23" s="229"/>
      <c r="HJ23" s="229"/>
      <c r="HK23" s="229"/>
      <c r="HL23" s="229"/>
      <c r="HM23" s="229"/>
      <c r="HN23" s="229"/>
      <c r="HO23" s="229"/>
      <c r="HP23" s="229"/>
      <c r="HQ23" s="229"/>
      <c r="HR23" s="229"/>
      <c r="HS23" s="229"/>
      <c r="HT23" s="229"/>
      <c r="HU23" s="229"/>
      <c r="HV23" s="229"/>
      <c r="HW23" s="229"/>
      <c r="HX23" s="229"/>
      <c r="HY23" s="229"/>
      <c r="HZ23" s="229"/>
      <c r="IA23" s="229"/>
      <c r="IB23" s="229"/>
      <c r="IC23" s="229"/>
      <c r="ID23" s="229"/>
      <c r="IE23" s="229"/>
      <c r="IF23" s="229"/>
      <c r="IG23" s="229"/>
      <c r="IH23" s="229"/>
      <c r="II23" s="229"/>
      <c r="IJ23" s="229"/>
      <c r="IK23" s="229"/>
      <c r="IL23" s="229"/>
      <c r="IM23" s="229"/>
      <c r="IN23" s="229"/>
      <c r="IO23" s="229"/>
      <c r="IP23" s="229"/>
      <c r="IQ23" s="229"/>
      <c r="IR23" s="229"/>
      <c r="IS23" s="229"/>
      <c r="IT23" s="229"/>
      <c r="IU23" s="229"/>
      <c r="IV23" s="229"/>
      <c r="IW23" s="229"/>
      <c r="IX23" s="229"/>
      <c r="IY23" s="229"/>
      <c r="IZ23" s="229"/>
      <c r="JA23" s="229"/>
      <c r="JB23" s="229"/>
      <c r="JC23" s="229"/>
      <c r="JD23" s="229"/>
      <c r="JE23" s="229"/>
      <c r="JF23" s="229"/>
      <c r="JG23" s="229"/>
      <c r="JH23" s="229"/>
      <c r="JI23" s="229"/>
      <c r="JJ23" s="229"/>
      <c r="JK23" s="229"/>
      <c r="JL23" s="229"/>
      <c r="JM23" s="229"/>
      <c r="JN23" s="229"/>
      <c r="JO23" s="229"/>
      <c r="JP23" s="229"/>
      <c r="JQ23" s="229"/>
      <c r="JR23" s="229"/>
      <c r="JS23" s="229"/>
      <c r="JT23" s="229"/>
      <c r="JU23" s="229"/>
      <c r="JV23" s="229"/>
      <c r="JW23" s="229"/>
      <c r="JX23" s="229"/>
      <c r="JY23" s="229"/>
      <c r="JZ23" s="229"/>
      <c r="KA23" s="229"/>
      <c r="KB23" s="229"/>
      <c r="KC23" s="229"/>
      <c r="KD23" s="229"/>
      <c r="KE23" s="229"/>
      <c r="KF23" s="229"/>
      <c r="KG23" s="229"/>
      <c r="KH23" s="229"/>
      <c r="KI23" s="229"/>
      <c r="KJ23" s="229"/>
      <c r="KK23" s="229"/>
      <c r="KL23" s="229"/>
      <c r="KM23" s="229"/>
      <c r="KN23" s="229"/>
      <c r="KO23" s="229"/>
      <c r="KP23" s="229"/>
      <c r="KQ23" s="229"/>
      <c r="KR23" s="229"/>
      <c r="KS23" s="229"/>
      <c r="KT23" s="229"/>
      <c r="KU23" s="229"/>
      <c r="KV23" s="229"/>
      <c r="KW23" s="229"/>
      <c r="KX23" s="229"/>
      <c r="KY23" s="229"/>
      <c r="KZ23" s="229"/>
      <c r="LA23" s="229"/>
      <c r="LB23" s="229"/>
      <c r="LC23" s="229"/>
      <c r="LD23" s="229"/>
      <c r="LE23" s="229"/>
      <c r="LF23" s="229"/>
      <c r="LG23" s="229"/>
      <c r="LH23" s="229"/>
      <c r="LI23" s="229"/>
      <c r="LJ23" s="229"/>
      <c r="LK23" s="229"/>
      <c r="LL23" s="229"/>
      <c r="LM23" s="229"/>
      <c r="LN23" s="229"/>
      <c r="LO23" s="229"/>
      <c r="LP23" s="229"/>
      <c r="LQ23" s="229"/>
      <c r="LR23" s="229"/>
      <c r="LS23" s="229"/>
      <c r="LT23" s="229"/>
      <c r="LU23" s="229"/>
      <c r="LV23" s="229"/>
      <c r="LW23" s="229"/>
      <c r="LX23" s="229"/>
      <c r="LY23" s="229"/>
      <c r="LZ23" s="229"/>
      <c r="MA23" s="229"/>
      <c r="MB23" s="229"/>
      <c r="MC23" s="229"/>
      <c r="MD23" s="229"/>
      <c r="ME23" s="229"/>
      <c r="MF23" s="229"/>
      <c r="MG23" s="229"/>
      <c r="MH23" s="229"/>
      <c r="MI23" s="229"/>
      <c r="MJ23" s="229"/>
      <c r="MK23" s="229"/>
      <c r="ML23" s="229"/>
      <c r="MM23" s="229"/>
      <c r="MN23" s="229"/>
      <c r="MO23" s="229"/>
      <c r="MP23" s="229"/>
      <c r="MQ23" s="229"/>
      <c r="MR23" s="229"/>
      <c r="MS23" s="229"/>
      <c r="MT23" s="229"/>
      <c r="MU23" s="229"/>
      <c r="MV23" s="229"/>
      <c r="MW23" s="229"/>
      <c r="MX23" s="229"/>
      <c r="MY23" s="229"/>
      <c r="MZ23" s="229"/>
      <c r="NA23" s="229"/>
      <c r="NB23" s="229"/>
      <c r="NC23" s="229"/>
      <c r="ND23" s="229"/>
      <c r="NE23" s="229"/>
      <c r="NF23" s="229"/>
      <c r="NG23" s="229"/>
      <c r="NH23" s="229"/>
      <c r="NI23" s="229"/>
      <c r="NJ23" s="229"/>
      <c r="NK23" s="229"/>
      <c r="NL23" s="229"/>
      <c r="NM23" s="229"/>
      <c r="NN23" s="229"/>
      <c r="NO23" s="229"/>
      <c r="NP23" s="229"/>
      <c r="NQ23" s="229"/>
      <c r="NR23" s="229"/>
      <c r="NS23" s="229"/>
      <c r="NT23" s="229"/>
      <c r="NU23" s="229"/>
      <c r="NV23" s="229"/>
      <c r="NW23" s="229"/>
      <c r="NX23" s="229"/>
      <c r="NY23" s="229"/>
      <c r="NZ23" s="229"/>
      <c r="OA23" s="229"/>
      <c r="OB23" s="229"/>
      <c r="OC23" s="229"/>
      <c r="OD23" s="229"/>
      <c r="OE23" s="229"/>
      <c r="OF23" s="229"/>
      <c r="OG23" s="229"/>
      <c r="OH23" s="229"/>
      <c r="OI23" s="229"/>
      <c r="OJ23" s="229"/>
      <c r="OK23" s="229"/>
      <c r="OL23" s="229"/>
      <c r="OM23" s="229"/>
      <c r="ON23" s="229"/>
      <c r="OO23" s="229"/>
      <c r="OP23" s="229"/>
      <c r="OQ23" s="229"/>
      <c r="OR23" s="229"/>
      <c r="OS23" s="229"/>
      <c r="OT23" s="229"/>
      <c r="OU23" s="229"/>
      <c r="OV23" s="229"/>
      <c r="OW23" s="229"/>
      <c r="OX23" s="229"/>
      <c r="OY23" s="229"/>
      <c r="OZ23" s="229"/>
      <c r="PA23" s="229"/>
      <c r="PB23" s="229"/>
      <c r="PC23" s="229"/>
      <c r="PD23" s="229"/>
      <c r="PE23" s="229"/>
      <c r="PF23" s="229"/>
      <c r="PG23" s="229"/>
      <c r="PH23" s="229"/>
      <c r="PI23" s="229"/>
      <c r="PJ23" s="229"/>
      <c r="PK23" s="229"/>
      <c r="PL23" s="229"/>
      <c r="PM23" s="229"/>
      <c r="PN23" s="229"/>
      <c r="PO23" s="229"/>
      <c r="PP23" s="229"/>
      <c r="PQ23" s="229"/>
      <c r="PR23" s="229"/>
      <c r="PS23" s="229"/>
      <c r="PT23" s="229"/>
      <c r="PU23" s="229"/>
      <c r="PV23" s="229"/>
      <c r="PW23" s="229"/>
      <c r="PX23" s="229"/>
      <c r="PY23" s="229"/>
      <c r="PZ23" s="229"/>
      <c r="QA23" s="229"/>
      <c r="QB23" s="229"/>
      <c r="QC23" s="229"/>
      <c r="QD23" s="229"/>
      <c r="QE23" s="229"/>
      <c r="QF23" s="229"/>
      <c r="QG23" s="229"/>
      <c r="QH23" s="229"/>
      <c r="QI23" s="229"/>
      <c r="QJ23" s="229"/>
      <c r="QK23" s="229"/>
      <c r="QL23" s="229"/>
      <c r="QM23" s="229"/>
      <c r="QN23" s="229"/>
      <c r="QO23" s="229"/>
      <c r="QP23" s="229"/>
      <c r="QQ23" s="229"/>
      <c r="QR23" s="229"/>
      <c r="QS23" s="229"/>
      <c r="QT23" s="229"/>
      <c r="QU23" s="229"/>
      <c r="QV23" s="229"/>
      <c r="QW23" s="229"/>
      <c r="QX23" s="229"/>
      <c r="QY23" s="229"/>
      <c r="QZ23" s="229"/>
      <c r="RA23" s="229"/>
      <c r="RB23" s="229"/>
      <c r="RC23" s="229"/>
      <c r="RD23" s="229"/>
      <c r="RE23" s="229"/>
      <c r="RF23" s="229"/>
      <c r="RG23" s="229"/>
      <c r="RH23" s="229"/>
      <c r="RI23" s="229"/>
      <c r="RJ23" s="229"/>
      <c r="RK23" s="229"/>
      <c r="RL23" s="229"/>
      <c r="RM23" s="229"/>
      <c r="RN23" s="229"/>
      <c r="RO23" s="229"/>
      <c r="RP23" s="229"/>
      <c r="RQ23" s="229"/>
      <c r="RR23" s="229"/>
      <c r="RS23" s="229"/>
      <c r="RT23" s="229"/>
      <c r="RU23" s="229"/>
      <c r="RV23" s="229"/>
      <c r="RW23" s="229"/>
      <c r="RX23" s="229"/>
      <c r="RY23" s="229"/>
      <c r="RZ23" s="229"/>
      <c r="SA23" s="229"/>
      <c r="SB23" s="229"/>
      <c r="SC23" s="229"/>
      <c r="SD23" s="229"/>
      <c r="SE23" s="229"/>
      <c r="SF23" s="229"/>
      <c r="SG23" s="229"/>
      <c r="SH23" s="229"/>
      <c r="SI23" s="229"/>
      <c r="SJ23" s="229"/>
      <c r="SK23" s="229"/>
      <c r="SL23" s="229"/>
      <c r="SM23" s="229"/>
      <c r="SN23" s="229"/>
      <c r="SO23" s="229"/>
      <c r="SP23" s="229"/>
      <c r="SQ23" s="229"/>
      <c r="SR23" s="229"/>
      <c r="SS23" s="229"/>
      <c r="ST23" s="229"/>
      <c r="SU23" s="229"/>
      <c r="SV23" s="229"/>
      <c r="SW23" s="229"/>
      <c r="SX23" s="229"/>
      <c r="SY23" s="229"/>
      <c r="SZ23" s="229"/>
      <c r="TA23" s="229"/>
      <c r="TB23" s="229"/>
      <c r="TC23" s="229"/>
    </row>
    <row r="24" spans="1:523" s="64" customFormat="1" ht="15.95" customHeight="1" x14ac:dyDescent="0.3">
      <c r="A24" s="62"/>
      <c r="B24" s="62"/>
      <c r="C24" s="62">
        <v>3211</v>
      </c>
      <c r="D24" s="62"/>
      <c r="E24" s="187" t="s">
        <v>81</v>
      </c>
      <c r="F24" s="64">
        <f>SUM(F28:F72)</f>
        <v>0</v>
      </c>
      <c r="G24" s="64">
        <f>SUM(G28:G72)</f>
        <v>0</v>
      </c>
      <c r="H24" s="170">
        <f t="shared" si="0"/>
        <v>1015</v>
      </c>
      <c r="I24" s="171">
        <f t="shared" ref="I24:N24" si="24">SUM(I25:I27)</f>
        <v>0</v>
      </c>
      <c r="J24" s="171">
        <f t="shared" si="24"/>
        <v>0</v>
      </c>
      <c r="K24" s="171">
        <f t="shared" si="24"/>
        <v>1015</v>
      </c>
      <c r="L24" s="171">
        <f t="shared" si="24"/>
        <v>0</v>
      </c>
      <c r="M24" s="171">
        <f t="shared" si="24"/>
        <v>0</v>
      </c>
      <c r="N24" s="171">
        <f t="shared" si="24"/>
        <v>0</v>
      </c>
      <c r="O24" s="170">
        <f t="shared" si="8"/>
        <v>1215</v>
      </c>
      <c r="P24" s="171">
        <f t="shared" ref="P24:U24" si="25">SUM(P25:P27)</f>
        <v>0</v>
      </c>
      <c r="Q24" s="171">
        <f t="shared" si="25"/>
        <v>0</v>
      </c>
      <c r="R24" s="171">
        <f t="shared" si="25"/>
        <v>1215</v>
      </c>
      <c r="S24" s="171">
        <f t="shared" si="25"/>
        <v>0</v>
      </c>
      <c r="T24" s="171">
        <f t="shared" si="25"/>
        <v>0</v>
      </c>
      <c r="U24" s="171">
        <f t="shared" si="25"/>
        <v>0</v>
      </c>
      <c r="V24" s="171">
        <f t="shared" ref="V24" si="26">SUM(V25:V27)</f>
        <v>0</v>
      </c>
      <c r="W24" s="61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/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0"/>
      <c r="HJ24" s="230"/>
      <c r="HK24" s="230"/>
      <c r="HL24" s="230"/>
      <c r="HM24" s="230"/>
      <c r="HN24" s="230"/>
      <c r="HO24" s="230"/>
      <c r="HP24" s="230"/>
      <c r="HQ24" s="230"/>
      <c r="HR24" s="230"/>
      <c r="HS24" s="230"/>
      <c r="HT24" s="230"/>
      <c r="HU24" s="230"/>
      <c r="HV24" s="230"/>
      <c r="HW24" s="230"/>
      <c r="HX24" s="230"/>
      <c r="HY24" s="230"/>
      <c r="HZ24" s="230"/>
      <c r="IA24" s="230"/>
      <c r="IB24" s="230"/>
      <c r="IC24" s="230"/>
      <c r="ID24" s="230"/>
      <c r="IE24" s="230"/>
      <c r="IF24" s="230"/>
      <c r="IG24" s="230"/>
      <c r="IH24" s="230"/>
      <c r="II24" s="230"/>
      <c r="IJ24" s="230"/>
      <c r="IK24" s="230"/>
      <c r="IL24" s="230"/>
      <c r="IM24" s="230"/>
      <c r="IN24" s="230"/>
      <c r="IO24" s="230"/>
      <c r="IP24" s="230"/>
      <c r="IQ24" s="230"/>
      <c r="IR24" s="230"/>
      <c r="IS24" s="230"/>
      <c r="IT24" s="230"/>
      <c r="IU24" s="230"/>
      <c r="IV24" s="230"/>
      <c r="IW24" s="230"/>
      <c r="IX24" s="230"/>
      <c r="IY24" s="230"/>
      <c r="IZ24" s="230"/>
      <c r="JA24" s="230"/>
      <c r="JB24" s="230"/>
      <c r="JC24" s="230"/>
      <c r="JD24" s="230"/>
      <c r="JE24" s="230"/>
      <c r="JF24" s="230"/>
      <c r="JG24" s="230"/>
      <c r="JH24" s="230"/>
      <c r="JI24" s="230"/>
      <c r="JJ24" s="230"/>
      <c r="JK24" s="230"/>
      <c r="JL24" s="230"/>
      <c r="JM24" s="230"/>
      <c r="JN24" s="230"/>
      <c r="JO24" s="230"/>
      <c r="JP24" s="230"/>
      <c r="JQ24" s="230"/>
      <c r="JR24" s="230"/>
      <c r="JS24" s="230"/>
      <c r="JT24" s="230"/>
      <c r="JU24" s="230"/>
      <c r="JV24" s="230"/>
      <c r="JW24" s="230"/>
      <c r="JX24" s="230"/>
      <c r="JY24" s="230"/>
      <c r="JZ24" s="230"/>
      <c r="KA24" s="230"/>
      <c r="KB24" s="230"/>
      <c r="KC24" s="230"/>
      <c r="KD24" s="230"/>
      <c r="KE24" s="230"/>
      <c r="KF24" s="230"/>
      <c r="KG24" s="230"/>
      <c r="KH24" s="230"/>
      <c r="KI24" s="230"/>
      <c r="KJ24" s="230"/>
      <c r="KK24" s="230"/>
      <c r="KL24" s="230"/>
      <c r="KM24" s="230"/>
      <c r="KN24" s="230"/>
      <c r="KO24" s="230"/>
      <c r="KP24" s="230"/>
      <c r="KQ24" s="230"/>
      <c r="KR24" s="230"/>
      <c r="KS24" s="230"/>
      <c r="KT24" s="230"/>
      <c r="KU24" s="230"/>
      <c r="KV24" s="230"/>
      <c r="KW24" s="230"/>
      <c r="KX24" s="230"/>
      <c r="KY24" s="230"/>
      <c r="KZ24" s="230"/>
      <c r="LA24" s="230"/>
      <c r="LB24" s="230"/>
      <c r="LC24" s="230"/>
      <c r="LD24" s="230"/>
      <c r="LE24" s="230"/>
      <c r="LF24" s="230"/>
      <c r="LG24" s="230"/>
      <c r="LH24" s="230"/>
      <c r="LI24" s="230"/>
      <c r="LJ24" s="230"/>
      <c r="LK24" s="230"/>
      <c r="LL24" s="230"/>
      <c r="LM24" s="230"/>
      <c r="LN24" s="230"/>
      <c r="LO24" s="230"/>
      <c r="LP24" s="230"/>
      <c r="LQ24" s="230"/>
      <c r="LR24" s="230"/>
      <c r="LS24" s="230"/>
      <c r="LT24" s="230"/>
      <c r="LU24" s="230"/>
      <c r="LV24" s="230"/>
      <c r="LW24" s="230"/>
      <c r="LX24" s="230"/>
      <c r="LY24" s="230"/>
      <c r="LZ24" s="230"/>
      <c r="MA24" s="230"/>
      <c r="MB24" s="230"/>
      <c r="MC24" s="230"/>
      <c r="MD24" s="230"/>
      <c r="ME24" s="230"/>
      <c r="MF24" s="230"/>
      <c r="MG24" s="230"/>
      <c r="MH24" s="230"/>
      <c r="MI24" s="230"/>
      <c r="MJ24" s="230"/>
      <c r="MK24" s="230"/>
      <c r="ML24" s="230"/>
      <c r="MM24" s="230"/>
      <c r="MN24" s="230"/>
      <c r="MO24" s="230"/>
      <c r="MP24" s="230"/>
      <c r="MQ24" s="230"/>
      <c r="MR24" s="230"/>
      <c r="MS24" s="230"/>
      <c r="MT24" s="230"/>
      <c r="MU24" s="230"/>
      <c r="MV24" s="230"/>
      <c r="MW24" s="230"/>
      <c r="MX24" s="230"/>
      <c r="MY24" s="230"/>
      <c r="MZ24" s="230"/>
      <c r="NA24" s="230"/>
      <c r="NB24" s="230"/>
      <c r="NC24" s="230"/>
      <c r="ND24" s="230"/>
      <c r="NE24" s="230"/>
      <c r="NF24" s="230"/>
      <c r="NG24" s="230"/>
      <c r="NH24" s="230"/>
      <c r="NI24" s="230"/>
      <c r="NJ24" s="230"/>
      <c r="NK24" s="230"/>
      <c r="NL24" s="230"/>
      <c r="NM24" s="230"/>
      <c r="NN24" s="230"/>
      <c r="NO24" s="230"/>
      <c r="NP24" s="230"/>
      <c r="NQ24" s="230"/>
      <c r="NR24" s="230"/>
      <c r="NS24" s="230"/>
      <c r="NT24" s="230"/>
      <c r="NU24" s="230"/>
      <c r="NV24" s="230"/>
      <c r="NW24" s="230"/>
      <c r="NX24" s="230"/>
      <c r="NY24" s="230"/>
      <c r="NZ24" s="230"/>
      <c r="OA24" s="230"/>
      <c r="OB24" s="230"/>
      <c r="OC24" s="230"/>
      <c r="OD24" s="230"/>
      <c r="OE24" s="230"/>
      <c r="OF24" s="230"/>
      <c r="OG24" s="230"/>
      <c r="OH24" s="230"/>
      <c r="OI24" s="230"/>
      <c r="OJ24" s="230"/>
      <c r="OK24" s="230"/>
      <c r="OL24" s="230"/>
      <c r="OM24" s="230"/>
      <c r="ON24" s="230"/>
      <c r="OO24" s="230"/>
      <c r="OP24" s="230"/>
      <c r="OQ24" s="230"/>
      <c r="OR24" s="230"/>
      <c r="OS24" s="230"/>
      <c r="OT24" s="230"/>
      <c r="OU24" s="230"/>
      <c r="OV24" s="230"/>
      <c r="OW24" s="230"/>
      <c r="OX24" s="230"/>
      <c r="OY24" s="230"/>
      <c r="OZ24" s="230"/>
      <c r="PA24" s="230"/>
      <c r="PB24" s="230"/>
      <c r="PC24" s="230"/>
      <c r="PD24" s="230"/>
      <c r="PE24" s="230"/>
      <c r="PF24" s="230"/>
      <c r="PG24" s="230"/>
      <c r="PH24" s="230"/>
      <c r="PI24" s="230"/>
      <c r="PJ24" s="230"/>
      <c r="PK24" s="230"/>
      <c r="PL24" s="230"/>
      <c r="PM24" s="230"/>
      <c r="PN24" s="230"/>
      <c r="PO24" s="230"/>
      <c r="PP24" s="230"/>
      <c r="PQ24" s="230"/>
      <c r="PR24" s="230"/>
      <c r="PS24" s="230"/>
      <c r="PT24" s="230"/>
      <c r="PU24" s="230"/>
      <c r="PV24" s="230"/>
      <c r="PW24" s="230"/>
      <c r="PX24" s="230"/>
      <c r="PY24" s="230"/>
      <c r="PZ24" s="230"/>
      <c r="QA24" s="230"/>
      <c r="QB24" s="230"/>
      <c r="QC24" s="230"/>
      <c r="QD24" s="230"/>
      <c r="QE24" s="230"/>
      <c r="QF24" s="230"/>
      <c r="QG24" s="230"/>
      <c r="QH24" s="230"/>
      <c r="QI24" s="230"/>
      <c r="QJ24" s="230"/>
      <c r="QK24" s="230"/>
      <c r="QL24" s="230"/>
      <c r="QM24" s="230"/>
      <c r="QN24" s="230"/>
      <c r="QO24" s="230"/>
      <c r="QP24" s="230"/>
      <c r="QQ24" s="230"/>
      <c r="QR24" s="230"/>
      <c r="QS24" s="230"/>
      <c r="QT24" s="230"/>
      <c r="QU24" s="230"/>
      <c r="QV24" s="230"/>
      <c r="QW24" s="230"/>
      <c r="QX24" s="230"/>
      <c r="QY24" s="230"/>
      <c r="QZ24" s="230"/>
      <c r="RA24" s="230"/>
      <c r="RB24" s="230"/>
      <c r="RC24" s="230"/>
      <c r="RD24" s="230"/>
      <c r="RE24" s="230"/>
      <c r="RF24" s="230"/>
      <c r="RG24" s="230"/>
      <c r="RH24" s="230"/>
      <c r="RI24" s="230"/>
      <c r="RJ24" s="230"/>
      <c r="RK24" s="230"/>
      <c r="RL24" s="230"/>
      <c r="RM24" s="230"/>
      <c r="RN24" s="230"/>
      <c r="RO24" s="230"/>
      <c r="RP24" s="230"/>
      <c r="RQ24" s="230"/>
      <c r="RR24" s="230"/>
      <c r="RS24" s="230"/>
      <c r="RT24" s="230"/>
      <c r="RU24" s="230"/>
      <c r="RV24" s="230"/>
      <c r="RW24" s="230"/>
      <c r="RX24" s="230"/>
      <c r="RY24" s="230"/>
      <c r="RZ24" s="230"/>
      <c r="SA24" s="230"/>
      <c r="SB24" s="230"/>
      <c r="SC24" s="230"/>
      <c r="SD24" s="230"/>
      <c r="SE24" s="230"/>
      <c r="SF24" s="230"/>
      <c r="SG24" s="230"/>
      <c r="SH24" s="230"/>
      <c r="SI24" s="230"/>
      <c r="SJ24" s="230"/>
      <c r="SK24" s="230"/>
      <c r="SL24" s="230"/>
      <c r="SM24" s="230"/>
      <c r="SN24" s="230"/>
      <c r="SO24" s="230"/>
      <c r="SP24" s="230"/>
      <c r="SQ24" s="230"/>
      <c r="SR24" s="230"/>
      <c r="SS24" s="230"/>
      <c r="ST24" s="230"/>
      <c r="SU24" s="230"/>
      <c r="SV24" s="230"/>
      <c r="SW24" s="230"/>
      <c r="SX24" s="230"/>
      <c r="SY24" s="230"/>
      <c r="SZ24" s="230"/>
      <c r="TA24" s="230"/>
      <c r="TB24" s="230"/>
      <c r="TC24" s="230"/>
    </row>
    <row r="25" spans="1:523" s="58" customFormat="1" ht="15.95" customHeight="1" x14ac:dyDescent="0.3">
      <c r="A25" s="65"/>
      <c r="B25" s="65"/>
      <c r="C25" s="66"/>
      <c r="D25" s="65">
        <v>32111</v>
      </c>
      <c r="E25" s="188" t="s">
        <v>82</v>
      </c>
      <c r="F25" s="61"/>
      <c r="G25" s="61"/>
      <c r="H25" s="172">
        <f t="shared" si="0"/>
        <v>330</v>
      </c>
      <c r="I25" s="173"/>
      <c r="J25" s="173"/>
      <c r="K25" s="173">
        <v>330</v>
      </c>
      <c r="L25" s="173"/>
      <c r="M25" s="173"/>
      <c r="N25" s="173"/>
      <c r="O25" s="172">
        <f t="shared" si="8"/>
        <v>530</v>
      </c>
      <c r="P25" s="173"/>
      <c r="Q25" s="173"/>
      <c r="R25" s="173">
        <f>330+200</f>
        <v>530</v>
      </c>
      <c r="S25" s="173"/>
      <c r="T25" s="173"/>
      <c r="U25" s="173"/>
      <c r="V25" s="173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1"/>
      <c r="GV25" s="231"/>
      <c r="GW25" s="231"/>
      <c r="GX25" s="231"/>
      <c r="GY25" s="231"/>
      <c r="GZ25" s="231"/>
      <c r="HA25" s="231"/>
      <c r="HB25" s="231"/>
      <c r="HC25" s="231"/>
      <c r="HD25" s="231"/>
      <c r="HE25" s="231"/>
      <c r="HF25" s="231"/>
      <c r="HG25" s="231"/>
      <c r="HH25" s="231"/>
      <c r="HI25" s="231"/>
      <c r="HJ25" s="231"/>
      <c r="HK25" s="231"/>
      <c r="HL25" s="231"/>
      <c r="HM25" s="231"/>
      <c r="HN25" s="231"/>
      <c r="HO25" s="231"/>
      <c r="HP25" s="231"/>
      <c r="HQ25" s="231"/>
      <c r="HR25" s="231"/>
      <c r="HS25" s="231"/>
      <c r="HT25" s="231"/>
      <c r="HU25" s="231"/>
      <c r="HV25" s="231"/>
      <c r="HW25" s="231"/>
      <c r="HX25" s="231"/>
      <c r="HY25" s="231"/>
      <c r="HZ25" s="231"/>
      <c r="IA25" s="231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  <c r="IO25" s="231"/>
      <c r="IP25" s="231"/>
      <c r="IQ25" s="231"/>
      <c r="IR25" s="231"/>
      <c r="IS25" s="231"/>
      <c r="IT25" s="231"/>
      <c r="IU25" s="231"/>
      <c r="IV25" s="231"/>
      <c r="IW25" s="231"/>
      <c r="IX25" s="231"/>
      <c r="IY25" s="231"/>
      <c r="IZ25" s="231"/>
      <c r="JA25" s="231"/>
      <c r="JB25" s="231"/>
      <c r="JC25" s="231"/>
      <c r="JD25" s="231"/>
      <c r="JE25" s="231"/>
      <c r="JF25" s="231"/>
      <c r="JG25" s="231"/>
      <c r="JH25" s="231"/>
      <c r="JI25" s="231"/>
      <c r="JJ25" s="231"/>
      <c r="JK25" s="231"/>
      <c r="JL25" s="231"/>
      <c r="JM25" s="231"/>
      <c r="JN25" s="231"/>
      <c r="JO25" s="231"/>
      <c r="JP25" s="231"/>
      <c r="JQ25" s="231"/>
      <c r="JR25" s="231"/>
      <c r="JS25" s="231"/>
      <c r="JT25" s="231"/>
      <c r="JU25" s="231"/>
      <c r="JV25" s="231"/>
      <c r="JW25" s="231"/>
      <c r="JX25" s="231"/>
      <c r="JY25" s="231"/>
      <c r="JZ25" s="231"/>
      <c r="KA25" s="231"/>
      <c r="KB25" s="231"/>
      <c r="KC25" s="231"/>
      <c r="KD25" s="231"/>
      <c r="KE25" s="231"/>
      <c r="KF25" s="231"/>
      <c r="KG25" s="231"/>
      <c r="KH25" s="231"/>
      <c r="KI25" s="231"/>
      <c r="KJ25" s="231"/>
      <c r="KK25" s="231"/>
      <c r="KL25" s="231"/>
      <c r="KM25" s="231"/>
      <c r="KN25" s="231"/>
      <c r="KO25" s="231"/>
      <c r="KP25" s="231"/>
      <c r="KQ25" s="231"/>
      <c r="KR25" s="231"/>
      <c r="KS25" s="231"/>
      <c r="KT25" s="231"/>
      <c r="KU25" s="231"/>
      <c r="KV25" s="231"/>
      <c r="KW25" s="231"/>
      <c r="KX25" s="231"/>
      <c r="KY25" s="231"/>
      <c r="KZ25" s="231"/>
      <c r="LA25" s="231"/>
      <c r="LB25" s="231"/>
      <c r="LC25" s="231"/>
      <c r="LD25" s="231"/>
      <c r="LE25" s="231"/>
      <c r="LF25" s="231"/>
      <c r="LG25" s="231"/>
      <c r="LH25" s="231"/>
      <c r="LI25" s="231"/>
      <c r="LJ25" s="231"/>
      <c r="LK25" s="231"/>
      <c r="LL25" s="231"/>
      <c r="LM25" s="231"/>
      <c r="LN25" s="231"/>
      <c r="LO25" s="231"/>
      <c r="LP25" s="231"/>
      <c r="LQ25" s="231"/>
      <c r="LR25" s="231"/>
      <c r="LS25" s="231"/>
      <c r="LT25" s="231"/>
      <c r="LU25" s="231"/>
      <c r="LV25" s="231"/>
      <c r="LW25" s="231"/>
      <c r="LX25" s="231"/>
      <c r="LY25" s="231"/>
      <c r="LZ25" s="231"/>
      <c r="MA25" s="231"/>
      <c r="MB25" s="231"/>
      <c r="MC25" s="231"/>
      <c r="MD25" s="231"/>
      <c r="ME25" s="231"/>
      <c r="MF25" s="231"/>
      <c r="MG25" s="231"/>
      <c r="MH25" s="231"/>
      <c r="MI25" s="231"/>
      <c r="MJ25" s="231"/>
      <c r="MK25" s="231"/>
      <c r="ML25" s="231"/>
      <c r="MM25" s="231"/>
      <c r="MN25" s="231"/>
      <c r="MO25" s="231"/>
      <c r="MP25" s="231"/>
      <c r="MQ25" s="231"/>
      <c r="MR25" s="231"/>
      <c r="MS25" s="231"/>
      <c r="MT25" s="231"/>
      <c r="MU25" s="231"/>
      <c r="MV25" s="231"/>
      <c r="MW25" s="231"/>
      <c r="MX25" s="231"/>
      <c r="MY25" s="231"/>
      <c r="MZ25" s="231"/>
      <c r="NA25" s="231"/>
      <c r="NB25" s="231"/>
      <c r="NC25" s="231"/>
      <c r="ND25" s="231"/>
      <c r="NE25" s="231"/>
      <c r="NF25" s="231"/>
      <c r="NG25" s="231"/>
      <c r="NH25" s="231"/>
      <c r="NI25" s="231"/>
      <c r="NJ25" s="231"/>
      <c r="NK25" s="231"/>
      <c r="NL25" s="231"/>
      <c r="NM25" s="231"/>
      <c r="NN25" s="231"/>
      <c r="NO25" s="231"/>
      <c r="NP25" s="231"/>
      <c r="NQ25" s="231"/>
      <c r="NR25" s="231"/>
      <c r="NS25" s="231"/>
      <c r="NT25" s="231"/>
      <c r="NU25" s="231"/>
      <c r="NV25" s="231"/>
      <c r="NW25" s="231"/>
      <c r="NX25" s="231"/>
      <c r="NY25" s="231"/>
      <c r="NZ25" s="231"/>
      <c r="OA25" s="231"/>
      <c r="OB25" s="231"/>
      <c r="OC25" s="231"/>
      <c r="OD25" s="231"/>
      <c r="OE25" s="231"/>
      <c r="OF25" s="231"/>
      <c r="OG25" s="231"/>
      <c r="OH25" s="231"/>
      <c r="OI25" s="231"/>
      <c r="OJ25" s="231"/>
      <c r="OK25" s="231"/>
      <c r="OL25" s="231"/>
      <c r="OM25" s="231"/>
      <c r="ON25" s="231"/>
      <c r="OO25" s="231"/>
      <c r="OP25" s="231"/>
      <c r="OQ25" s="231"/>
      <c r="OR25" s="231"/>
      <c r="OS25" s="231"/>
      <c r="OT25" s="231"/>
      <c r="OU25" s="231"/>
      <c r="OV25" s="231"/>
      <c r="OW25" s="231"/>
      <c r="OX25" s="231"/>
      <c r="OY25" s="231"/>
      <c r="OZ25" s="231"/>
      <c r="PA25" s="231"/>
      <c r="PB25" s="231"/>
      <c r="PC25" s="231"/>
      <c r="PD25" s="231"/>
      <c r="PE25" s="231"/>
      <c r="PF25" s="231"/>
      <c r="PG25" s="231"/>
      <c r="PH25" s="231"/>
      <c r="PI25" s="231"/>
      <c r="PJ25" s="231"/>
      <c r="PK25" s="231"/>
      <c r="PL25" s="231"/>
      <c r="PM25" s="231"/>
      <c r="PN25" s="231"/>
      <c r="PO25" s="231"/>
      <c r="PP25" s="231"/>
      <c r="PQ25" s="231"/>
      <c r="PR25" s="231"/>
      <c r="PS25" s="231"/>
      <c r="PT25" s="231"/>
      <c r="PU25" s="231"/>
      <c r="PV25" s="231"/>
      <c r="PW25" s="231"/>
      <c r="PX25" s="231"/>
      <c r="PY25" s="231"/>
      <c r="PZ25" s="231"/>
      <c r="QA25" s="231"/>
      <c r="QB25" s="231"/>
      <c r="QC25" s="231"/>
      <c r="QD25" s="231"/>
      <c r="QE25" s="231"/>
      <c r="QF25" s="231"/>
      <c r="QG25" s="231"/>
      <c r="QH25" s="231"/>
      <c r="QI25" s="231"/>
      <c r="QJ25" s="231"/>
      <c r="QK25" s="231"/>
      <c r="QL25" s="231"/>
      <c r="QM25" s="231"/>
      <c r="QN25" s="231"/>
      <c r="QO25" s="231"/>
      <c r="QP25" s="231"/>
      <c r="QQ25" s="231"/>
      <c r="QR25" s="231"/>
      <c r="QS25" s="231"/>
      <c r="QT25" s="231"/>
      <c r="QU25" s="231"/>
      <c r="QV25" s="231"/>
      <c r="QW25" s="231"/>
      <c r="QX25" s="231"/>
      <c r="QY25" s="231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231"/>
      <c r="RN25" s="231"/>
      <c r="RO25" s="231"/>
      <c r="RP25" s="231"/>
      <c r="RQ25" s="231"/>
      <c r="RR25" s="231"/>
      <c r="RS25" s="231"/>
      <c r="RT25" s="231"/>
      <c r="RU25" s="231"/>
      <c r="RV25" s="231"/>
      <c r="RW25" s="231"/>
      <c r="RX25" s="231"/>
      <c r="RY25" s="231"/>
      <c r="RZ25" s="231"/>
      <c r="SA25" s="231"/>
      <c r="SB25" s="231"/>
      <c r="SC25" s="231"/>
      <c r="SD25" s="231"/>
      <c r="SE25" s="231"/>
      <c r="SF25" s="231"/>
      <c r="SG25" s="231"/>
      <c r="SH25" s="231"/>
      <c r="SI25" s="231"/>
      <c r="SJ25" s="231"/>
      <c r="SK25" s="231"/>
      <c r="SL25" s="231"/>
      <c r="SM25" s="231"/>
      <c r="SN25" s="231"/>
      <c r="SO25" s="231"/>
      <c r="SP25" s="231"/>
      <c r="SQ25" s="231"/>
      <c r="SR25" s="231"/>
      <c r="SS25" s="231"/>
      <c r="ST25" s="231"/>
      <c r="SU25" s="231"/>
      <c r="SV25" s="231"/>
      <c r="SW25" s="231"/>
      <c r="SX25" s="231"/>
      <c r="SY25" s="231"/>
      <c r="SZ25" s="231"/>
      <c r="TA25" s="231"/>
      <c r="TB25" s="231"/>
      <c r="TC25" s="231"/>
    </row>
    <row r="26" spans="1:523" s="58" customFormat="1" ht="15.95" customHeight="1" x14ac:dyDescent="0.3">
      <c r="A26" s="65"/>
      <c r="B26" s="65"/>
      <c r="C26" s="66"/>
      <c r="D26" s="65">
        <v>32113</v>
      </c>
      <c r="E26" s="188" t="s">
        <v>83</v>
      </c>
      <c r="F26" s="61"/>
      <c r="G26" s="61"/>
      <c r="H26" s="172">
        <f t="shared" si="0"/>
        <v>395</v>
      </c>
      <c r="I26" s="173"/>
      <c r="J26" s="173"/>
      <c r="K26" s="173">
        <v>395</v>
      </c>
      <c r="L26" s="173"/>
      <c r="M26" s="173"/>
      <c r="N26" s="173"/>
      <c r="O26" s="172">
        <f t="shared" si="8"/>
        <v>395</v>
      </c>
      <c r="P26" s="173"/>
      <c r="Q26" s="173"/>
      <c r="R26" s="173">
        <v>395</v>
      </c>
      <c r="S26" s="173"/>
      <c r="T26" s="173"/>
      <c r="U26" s="173"/>
      <c r="V26" s="173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1"/>
      <c r="HA26" s="231"/>
      <c r="HB26" s="231"/>
      <c r="HC26" s="231"/>
      <c r="HD26" s="231"/>
      <c r="HE26" s="231"/>
      <c r="HF26" s="231"/>
      <c r="HG26" s="231"/>
      <c r="HH26" s="231"/>
      <c r="HI26" s="231"/>
      <c r="HJ26" s="231"/>
      <c r="HK26" s="231"/>
      <c r="HL26" s="231"/>
      <c r="HM26" s="231"/>
      <c r="HN26" s="231"/>
      <c r="HO26" s="231"/>
      <c r="HP26" s="231"/>
      <c r="HQ26" s="231"/>
      <c r="HR26" s="231"/>
      <c r="HS26" s="231"/>
      <c r="HT26" s="231"/>
      <c r="HU26" s="231"/>
      <c r="HV26" s="231"/>
      <c r="HW26" s="231"/>
      <c r="HX26" s="231"/>
      <c r="HY26" s="231"/>
      <c r="HZ26" s="231"/>
      <c r="IA26" s="231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1"/>
      <c r="IP26" s="231"/>
      <c r="IQ26" s="231"/>
      <c r="IR26" s="231"/>
      <c r="IS26" s="231"/>
      <c r="IT26" s="231"/>
      <c r="IU26" s="231"/>
      <c r="IV26" s="231"/>
      <c r="IW26" s="231"/>
      <c r="IX26" s="231"/>
      <c r="IY26" s="231"/>
      <c r="IZ26" s="231"/>
      <c r="JA26" s="231"/>
      <c r="JB26" s="231"/>
      <c r="JC26" s="231"/>
      <c r="JD26" s="231"/>
      <c r="JE26" s="231"/>
      <c r="JF26" s="231"/>
      <c r="JG26" s="231"/>
      <c r="JH26" s="231"/>
      <c r="JI26" s="231"/>
      <c r="JJ26" s="231"/>
      <c r="JK26" s="231"/>
      <c r="JL26" s="231"/>
      <c r="JM26" s="231"/>
      <c r="JN26" s="231"/>
      <c r="JO26" s="231"/>
      <c r="JP26" s="231"/>
      <c r="JQ26" s="231"/>
      <c r="JR26" s="231"/>
      <c r="JS26" s="231"/>
      <c r="JT26" s="231"/>
      <c r="JU26" s="231"/>
      <c r="JV26" s="231"/>
      <c r="JW26" s="231"/>
      <c r="JX26" s="231"/>
      <c r="JY26" s="231"/>
      <c r="JZ26" s="231"/>
      <c r="KA26" s="231"/>
      <c r="KB26" s="231"/>
      <c r="KC26" s="231"/>
      <c r="KD26" s="231"/>
      <c r="KE26" s="231"/>
      <c r="KF26" s="231"/>
      <c r="KG26" s="231"/>
      <c r="KH26" s="231"/>
      <c r="KI26" s="231"/>
      <c r="KJ26" s="231"/>
      <c r="KK26" s="231"/>
      <c r="KL26" s="231"/>
      <c r="KM26" s="231"/>
      <c r="KN26" s="231"/>
      <c r="KO26" s="231"/>
      <c r="KP26" s="231"/>
      <c r="KQ26" s="231"/>
      <c r="KR26" s="231"/>
      <c r="KS26" s="231"/>
      <c r="KT26" s="231"/>
      <c r="KU26" s="231"/>
      <c r="KV26" s="231"/>
      <c r="KW26" s="231"/>
      <c r="KX26" s="231"/>
      <c r="KY26" s="231"/>
      <c r="KZ26" s="231"/>
      <c r="LA26" s="231"/>
      <c r="LB26" s="231"/>
      <c r="LC26" s="231"/>
      <c r="LD26" s="231"/>
      <c r="LE26" s="231"/>
      <c r="LF26" s="231"/>
      <c r="LG26" s="231"/>
      <c r="LH26" s="231"/>
      <c r="LI26" s="231"/>
      <c r="LJ26" s="231"/>
      <c r="LK26" s="231"/>
      <c r="LL26" s="231"/>
      <c r="LM26" s="231"/>
      <c r="LN26" s="231"/>
      <c r="LO26" s="231"/>
      <c r="LP26" s="231"/>
      <c r="LQ26" s="231"/>
      <c r="LR26" s="231"/>
      <c r="LS26" s="231"/>
      <c r="LT26" s="231"/>
      <c r="LU26" s="231"/>
      <c r="LV26" s="231"/>
      <c r="LW26" s="231"/>
      <c r="LX26" s="231"/>
      <c r="LY26" s="231"/>
      <c r="LZ26" s="231"/>
      <c r="MA26" s="231"/>
      <c r="MB26" s="231"/>
      <c r="MC26" s="231"/>
      <c r="MD26" s="231"/>
      <c r="ME26" s="231"/>
      <c r="MF26" s="231"/>
      <c r="MG26" s="231"/>
      <c r="MH26" s="231"/>
      <c r="MI26" s="231"/>
      <c r="MJ26" s="231"/>
      <c r="MK26" s="231"/>
      <c r="ML26" s="231"/>
      <c r="MM26" s="231"/>
      <c r="MN26" s="231"/>
      <c r="MO26" s="231"/>
      <c r="MP26" s="231"/>
      <c r="MQ26" s="231"/>
      <c r="MR26" s="231"/>
      <c r="MS26" s="231"/>
      <c r="MT26" s="231"/>
      <c r="MU26" s="231"/>
      <c r="MV26" s="231"/>
      <c r="MW26" s="231"/>
      <c r="MX26" s="231"/>
      <c r="MY26" s="231"/>
      <c r="MZ26" s="231"/>
      <c r="NA26" s="231"/>
      <c r="NB26" s="231"/>
      <c r="NC26" s="231"/>
      <c r="ND26" s="231"/>
      <c r="NE26" s="231"/>
      <c r="NF26" s="231"/>
      <c r="NG26" s="231"/>
      <c r="NH26" s="231"/>
      <c r="NI26" s="231"/>
      <c r="NJ26" s="231"/>
      <c r="NK26" s="231"/>
      <c r="NL26" s="231"/>
      <c r="NM26" s="231"/>
      <c r="NN26" s="231"/>
      <c r="NO26" s="231"/>
      <c r="NP26" s="231"/>
      <c r="NQ26" s="231"/>
      <c r="NR26" s="231"/>
      <c r="NS26" s="231"/>
      <c r="NT26" s="231"/>
      <c r="NU26" s="231"/>
      <c r="NV26" s="231"/>
      <c r="NW26" s="231"/>
      <c r="NX26" s="231"/>
      <c r="NY26" s="231"/>
      <c r="NZ26" s="231"/>
      <c r="OA26" s="231"/>
      <c r="OB26" s="231"/>
      <c r="OC26" s="231"/>
      <c r="OD26" s="231"/>
      <c r="OE26" s="231"/>
      <c r="OF26" s="231"/>
      <c r="OG26" s="231"/>
      <c r="OH26" s="231"/>
      <c r="OI26" s="231"/>
      <c r="OJ26" s="231"/>
      <c r="OK26" s="231"/>
      <c r="OL26" s="231"/>
      <c r="OM26" s="231"/>
      <c r="ON26" s="231"/>
      <c r="OO26" s="231"/>
      <c r="OP26" s="231"/>
      <c r="OQ26" s="231"/>
      <c r="OR26" s="231"/>
      <c r="OS26" s="231"/>
      <c r="OT26" s="231"/>
      <c r="OU26" s="231"/>
      <c r="OV26" s="231"/>
      <c r="OW26" s="231"/>
      <c r="OX26" s="231"/>
      <c r="OY26" s="231"/>
      <c r="OZ26" s="231"/>
      <c r="PA26" s="231"/>
      <c r="PB26" s="231"/>
      <c r="PC26" s="231"/>
      <c r="PD26" s="231"/>
      <c r="PE26" s="231"/>
      <c r="PF26" s="231"/>
      <c r="PG26" s="231"/>
      <c r="PH26" s="231"/>
      <c r="PI26" s="231"/>
      <c r="PJ26" s="231"/>
      <c r="PK26" s="231"/>
      <c r="PL26" s="231"/>
      <c r="PM26" s="231"/>
      <c r="PN26" s="231"/>
      <c r="PO26" s="231"/>
      <c r="PP26" s="231"/>
      <c r="PQ26" s="231"/>
      <c r="PR26" s="231"/>
      <c r="PS26" s="231"/>
      <c r="PT26" s="231"/>
      <c r="PU26" s="231"/>
      <c r="PV26" s="231"/>
      <c r="PW26" s="231"/>
      <c r="PX26" s="231"/>
      <c r="PY26" s="231"/>
      <c r="PZ26" s="231"/>
      <c r="QA26" s="231"/>
      <c r="QB26" s="231"/>
      <c r="QC26" s="231"/>
      <c r="QD26" s="231"/>
      <c r="QE26" s="231"/>
      <c r="QF26" s="231"/>
      <c r="QG26" s="231"/>
      <c r="QH26" s="231"/>
      <c r="QI26" s="231"/>
      <c r="QJ26" s="231"/>
      <c r="QK26" s="231"/>
      <c r="QL26" s="231"/>
      <c r="QM26" s="231"/>
      <c r="QN26" s="231"/>
      <c r="QO26" s="231"/>
      <c r="QP26" s="231"/>
      <c r="QQ26" s="231"/>
      <c r="QR26" s="231"/>
      <c r="QS26" s="231"/>
      <c r="QT26" s="231"/>
      <c r="QU26" s="231"/>
      <c r="QV26" s="231"/>
      <c r="QW26" s="231"/>
      <c r="QX26" s="231"/>
      <c r="QY26" s="231"/>
      <c r="QZ26" s="231"/>
      <c r="RA26" s="231"/>
      <c r="RB26" s="231"/>
      <c r="RC26" s="231"/>
      <c r="RD26" s="231"/>
      <c r="RE26" s="231"/>
      <c r="RF26" s="231"/>
      <c r="RG26" s="231"/>
      <c r="RH26" s="231"/>
      <c r="RI26" s="231"/>
      <c r="RJ26" s="231"/>
      <c r="RK26" s="231"/>
      <c r="RL26" s="231"/>
      <c r="RM26" s="231"/>
      <c r="RN26" s="231"/>
      <c r="RO26" s="231"/>
      <c r="RP26" s="231"/>
      <c r="RQ26" s="231"/>
      <c r="RR26" s="231"/>
      <c r="RS26" s="231"/>
      <c r="RT26" s="231"/>
      <c r="RU26" s="231"/>
      <c r="RV26" s="231"/>
      <c r="RW26" s="231"/>
      <c r="RX26" s="231"/>
      <c r="RY26" s="231"/>
      <c r="RZ26" s="231"/>
      <c r="SA26" s="231"/>
      <c r="SB26" s="231"/>
      <c r="SC26" s="231"/>
      <c r="SD26" s="231"/>
      <c r="SE26" s="231"/>
      <c r="SF26" s="231"/>
      <c r="SG26" s="231"/>
      <c r="SH26" s="231"/>
      <c r="SI26" s="231"/>
      <c r="SJ26" s="231"/>
      <c r="SK26" s="231"/>
      <c r="SL26" s="231"/>
      <c r="SM26" s="231"/>
      <c r="SN26" s="231"/>
      <c r="SO26" s="231"/>
      <c r="SP26" s="231"/>
      <c r="SQ26" s="231"/>
      <c r="SR26" s="231"/>
      <c r="SS26" s="231"/>
      <c r="ST26" s="231"/>
      <c r="SU26" s="231"/>
      <c r="SV26" s="231"/>
      <c r="SW26" s="231"/>
      <c r="SX26" s="231"/>
      <c r="SY26" s="231"/>
      <c r="SZ26" s="231"/>
      <c r="TA26" s="231"/>
      <c r="TB26" s="231"/>
      <c r="TC26" s="231"/>
    </row>
    <row r="27" spans="1:523" s="58" customFormat="1" ht="15.95" customHeight="1" x14ac:dyDescent="0.3">
      <c r="A27" s="65"/>
      <c r="B27" s="65"/>
      <c r="C27" s="66"/>
      <c r="D27" s="65">
        <v>32115</v>
      </c>
      <c r="E27" s="188" t="s">
        <v>84</v>
      </c>
      <c r="F27" s="61"/>
      <c r="G27" s="61"/>
      <c r="H27" s="172">
        <f t="shared" si="0"/>
        <v>290</v>
      </c>
      <c r="I27" s="173"/>
      <c r="J27" s="173"/>
      <c r="K27" s="173">
        <v>290</v>
      </c>
      <c r="L27" s="173"/>
      <c r="M27" s="173"/>
      <c r="N27" s="173"/>
      <c r="O27" s="172">
        <f t="shared" si="8"/>
        <v>290</v>
      </c>
      <c r="P27" s="173"/>
      <c r="Q27" s="173"/>
      <c r="R27" s="173">
        <v>290</v>
      </c>
      <c r="S27" s="173"/>
      <c r="T27" s="173"/>
      <c r="U27" s="173"/>
      <c r="V27" s="173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1"/>
      <c r="GV27" s="231"/>
      <c r="GW27" s="231"/>
      <c r="GX27" s="231"/>
      <c r="GY27" s="231"/>
      <c r="GZ27" s="231"/>
      <c r="HA27" s="231"/>
      <c r="HB27" s="231"/>
      <c r="HC27" s="231"/>
      <c r="HD27" s="231"/>
      <c r="HE27" s="231"/>
      <c r="HF27" s="231"/>
      <c r="HG27" s="231"/>
      <c r="HH27" s="231"/>
      <c r="HI27" s="231"/>
      <c r="HJ27" s="231"/>
      <c r="HK27" s="231"/>
      <c r="HL27" s="231"/>
      <c r="HM27" s="231"/>
      <c r="HN27" s="231"/>
      <c r="HO27" s="231"/>
      <c r="HP27" s="231"/>
      <c r="HQ27" s="231"/>
      <c r="HR27" s="231"/>
      <c r="HS27" s="231"/>
      <c r="HT27" s="231"/>
      <c r="HU27" s="231"/>
      <c r="HV27" s="231"/>
      <c r="HW27" s="231"/>
      <c r="HX27" s="231"/>
      <c r="HY27" s="231"/>
      <c r="HZ27" s="231"/>
      <c r="IA27" s="231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  <c r="IO27" s="231"/>
      <c r="IP27" s="231"/>
      <c r="IQ27" s="231"/>
      <c r="IR27" s="231"/>
      <c r="IS27" s="231"/>
      <c r="IT27" s="231"/>
      <c r="IU27" s="231"/>
      <c r="IV27" s="231"/>
      <c r="IW27" s="231"/>
      <c r="IX27" s="231"/>
      <c r="IY27" s="231"/>
      <c r="IZ27" s="231"/>
      <c r="JA27" s="231"/>
      <c r="JB27" s="231"/>
      <c r="JC27" s="231"/>
      <c r="JD27" s="231"/>
      <c r="JE27" s="231"/>
      <c r="JF27" s="231"/>
      <c r="JG27" s="231"/>
      <c r="JH27" s="231"/>
      <c r="JI27" s="231"/>
      <c r="JJ27" s="231"/>
      <c r="JK27" s="231"/>
      <c r="JL27" s="231"/>
      <c r="JM27" s="231"/>
      <c r="JN27" s="231"/>
      <c r="JO27" s="231"/>
      <c r="JP27" s="231"/>
      <c r="JQ27" s="231"/>
      <c r="JR27" s="231"/>
      <c r="JS27" s="231"/>
      <c r="JT27" s="231"/>
      <c r="JU27" s="231"/>
      <c r="JV27" s="231"/>
      <c r="JW27" s="231"/>
      <c r="JX27" s="231"/>
      <c r="JY27" s="231"/>
      <c r="JZ27" s="231"/>
      <c r="KA27" s="231"/>
      <c r="KB27" s="231"/>
      <c r="KC27" s="231"/>
      <c r="KD27" s="231"/>
      <c r="KE27" s="231"/>
      <c r="KF27" s="231"/>
      <c r="KG27" s="231"/>
      <c r="KH27" s="231"/>
      <c r="KI27" s="231"/>
      <c r="KJ27" s="231"/>
      <c r="KK27" s="231"/>
      <c r="KL27" s="231"/>
      <c r="KM27" s="231"/>
      <c r="KN27" s="231"/>
      <c r="KO27" s="231"/>
      <c r="KP27" s="231"/>
      <c r="KQ27" s="231"/>
      <c r="KR27" s="231"/>
      <c r="KS27" s="231"/>
      <c r="KT27" s="231"/>
      <c r="KU27" s="231"/>
      <c r="KV27" s="231"/>
      <c r="KW27" s="231"/>
      <c r="KX27" s="231"/>
      <c r="KY27" s="231"/>
      <c r="KZ27" s="231"/>
      <c r="LA27" s="231"/>
      <c r="LB27" s="231"/>
      <c r="LC27" s="231"/>
      <c r="LD27" s="231"/>
      <c r="LE27" s="231"/>
      <c r="LF27" s="231"/>
      <c r="LG27" s="231"/>
      <c r="LH27" s="231"/>
      <c r="LI27" s="231"/>
      <c r="LJ27" s="231"/>
      <c r="LK27" s="231"/>
      <c r="LL27" s="231"/>
      <c r="LM27" s="231"/>
      <c r="LN27" s="231"/>
      <c r="LO27" s="231"/>
      <c r="LP27" s="231"/>
      <c r="LQ27" s="231"/>
      <c r="LR27" s="231"/>
      <c r="LS27" s="231"/>
      <c r="LT27" s="231"/>
      <c r="LU27" s="231"/>
      <c r="LV27" s="231"/>
      <c r="LW27" s="231"/>
      <c r="LX27" s="231"/>
      <c r="LY27" s="231"/>
      <c r="LZ27" s="231"/>
      <c r="MA27" s="231"/>
      <c r="MB27" s="231"/>
      <c r="MC27" s="231"/>
      <c r="MD27" s="231"/>
      <c r="ME27" s="231"/>
      <c r="MF27" s="231"/>
      <c r="MG27" s="231"/>
      <c r="MH27" s="231"/>
      <c r="MI27" s="231"/>
      <c r="MJ27" s="231"/>
      <c r="MK27" s="231"/>
      <c r="ML27" s="231"/>
      <c r="MM27" s="231"/>
      <c r="MN27" s="231"/>
      <c r="MO27" s="231"/>
      <c r="MP27" s="231"/>
      <c r="MQ27" s="231"/>
      <c r="MR27" s="231"/>
      <c r="MS27" s="231"/>
      <c r="MT27" s="231"/>
      <c r="MU27" s="231"/>
      <c r="MV27" s="231"/>
      <c r="MW27" s="231"/>
      <c r="MX27" s="231"/>
      <c r="MY27" s="231"/>
      <c r="MZ27" s="231"/>
      <c r="NA27" s="231"/>
      <c r="NB27" s="231"/>
      <c r="NC27" s="231"/>
      <c r="ND27" s="231"/>
      <c r="NE27" s="231"/>
      <c r="NF27" s="231"/>
      <c r="NG27" s="231"/>
      <c r="NH27" s="231"/>
      <c r="NI27" s="231"/>
      <c r="NJ27" s="231"/>
      <c r="NK27" s="231"/>
      <c r="NL27" s="231"/>
      <c r="NM27" s="231"/>
      <c r="NN27" s="231"/>
      <c r="NO27" s="231"/>
      <c r="NP27" s="231"/>
      <c r="NQ27" s="231"/>
      <c r="NR27" s="231"/>
      <c r="NS27" s="231"/>
      <c r="NT27" s="231"/>
      <c r="NU27" s="231"/>
      <c r="NV27" s="231"/>
      <c r="NW27" s="231"/>
      <c r="NX27" s="231"/>
      <c r="NY27" s="231"/>
      <c r="NZ27" s="231"/>
      <c r="OA27" s="231"/>
      <c r="OB27" s="231"/>
      <c r="OC27" s="231"/>
      <c r="OD27" s="231"/>
      <c r="OE27" s="231"/>
      <c r="OF27" s="231"/>
      <c r="OG27" s="231"/>
      <c r="OH27" s="231"/>
      <c r="OI27" s="231"/>
      <c r="OJ27" s="231"/>
      <c r="OK27" s="231"/>
      <c r="OL27" s="231"/>
      <c r="OM27" s="231"/>
      <c r="ON27" s="231"/>
      <c r="OO27" s="231"/>
      <c r="OP27" s="231"/>
      <c r="OQ27" s="231"/>
      <c r="OR27" s="231"/>
      <c r="OS27" s="231"/>
      <c r="OT27" s="231"/>
      <c r="OU27" s="231"/>
      <c r="OV27" s="231"/>
      <c r="OW27" s="231"/>
      <c r="OX27" s="231"/>
      <c r="OY27" s="231"/>
      <c r="OZ27" s="231"/>
      <c r="PA27" s="231"/>
      <c r="PB27" s="231"/>
      <c r="PC27" s="231"/>
      <c r="PD27" s="231"/>
      <c r="PE27" s="231"/>
      <c r="PF27" s="231"/>
      <c r="PG27" s="231"/>
      <c r="PH27" s="231"/>
      <c r="PI27" s="231"/>
      <c r="PJ27" s="231"/>
      <c r="PK27" s="231"/>
      <c r="PL27" s="231"/>
      <c r="PM27" s="231"/>
      <c r="PN27" s="231"/>
      <c r="PO27" s="231"/>
      <c r="PP27" s="231"/>
      <c r="PQ27" s="231"/>
      <c r="PR27" s="231"/>
      <c r="PS27" s="231"/>
      <c r="PT27" s="231"/>
      <c r="PU27" s="231"/>
      <c r="PV27" s="231"/>
      <c r="PW27" s="231"/>
      <c r="PX27" s="231"/>
      <c r="PY27" s="231"/>
      <c r="PZ27" s="231"/>
      <c r="QA27" s="231"/>
      <c r="QB27" s="231"/>
      <c r="QC27" s="231"/>
      <c r="QD27" s="231"/>
      <c r="QE27" s="231"/>
      <c r="QF27" s="231"/>
      <c r="QG27" s="231"/>
      <c r="QH27" s="231"/>
      <c r="QI27" s="231"/>
      <c r="QJ27" s="231"/>
      <c r="QK27" s="231"/>
      <c r="QL27" s="231"/>
      <c r="QM27" s="231"/>
      <c r="QN27" s="231"/>
      <c r="QO27" s="231"/>
      <c r="QP27" s="231"/>
      <c r="QQ27" s="231"/>
      <c r="QR27" s="231"/>
      <c r="QS27" s="231"/>
      <c r="QT27" s="231"/>
      <c r="QU27" s="231"/>
      <c r="QV27" s="231"/>
      <c r="QW27" s="231"/>
      <c r="QX27" s="231"/>
      <c r="QY27" s="231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231"/>
      <c r="RN27" s="231"/>
      <c r="RO27" s="231"/>
      <c r="RP27" s="231"/>
      <c r="RQ27" s="231"/>
      <c r="RR27" s="231"/>
      <c r="RS27" s="231"/>
      <c r="RT27" s="231"/>
      <c r="RU27" s="231"/>
      <c r="RV27" s="231"/>
      <c r="RW27" s="231"/>
      <c r="RX27" s="231"/>
      <c r="RY27" s="231"/>
      <c r="RZ27" s="231"/>
      <c r="SA27" s="231"/>
      <c r="SB27" s="231"/>
      <c r="SC27" s="231"/>
      <c r="SD27" s="231"/>
      <c r="SE27" s="231"/>
      <c r="SF27" s="231"/>
      <c r="SG27" s="231"/>
      <c r="SH27" s="231"/>
      <c r="SI27" s="231"/>
      <c r="SJ27" s="231"/>
      <c r="SK27" s="231"/>
      <c r="SL27" s="231"/>
      <c r="SM27" s="231"/>
      <c r="SN27" s="231"/>
      <c r="SO27" s="231"/>
      <c r="SP27" s="231"/>
      <c r="SQ27" s="231"/>
      <c r="SR27" s="231"/>
      <c r="SS27" s="231"/>
      <c r="ST27" s="231"/>
      <c r="SU27" s="231"/>
      <c r="SV27" s="231"/>
      <c r="SW27" s="231"/>
      <c r="SX27" s="231"/>
      <c r="SY27" s="231"/>
      <c r="SZ27" s="231"/>
      <c r="TA27" s="231"/>
      <c r="TB27" s="231"/>
      <c r="TC27" s="231"/>
    </row>
    <row r="28" spans="1:523" s="64" customFormat="1" ht="15.95" customHeight="1" x14ac:dyDescent="0.3">
      <c r="A28" s="62"/>
      <c r="B28" s="62"/>
      <c r="C28" s="62">
        <v>3212</v>
      </c>
      <c r="D28" s="62"/>
      <c r="E28" s="187" t="s">
        <v>85</v>
      </c>
      <c r="F28" s="64">
        <v>0</v>
      </c>
      <c r="G28" s="64">
        <v>0</v>
      </c>
      <c r="H28" s="170">
        <f t="shared" si="0"/>
        <v>757</v>
      </c>
      <c r="I28" s="171">
        <f t="shared" ref="I28:V28" si="27">I29</f>
        <v>757</v>
      </c>
      <c r="J28" s="171">
        <f t="shared" si="27"/>
        <v>0</v>
      </c>
      <c r="K28" s="171">
        <f t="shared" si="27"/>
        <v>0</v>
      </c>
      <c r="L28" s="171">
        <f t="shared" si="27"/>
        <v>0</v>
      </c>
      <c r="M28" s="171"/>
      <c r="N28" s="171">
        <f t="shared" si="27"/>
        <v>0</v>
      </c>
      <c r="O28" s="170">
        <f t="shared" si="8"/>
        <v>257</v>
      </c>
      <c r="P28" s="171">
        <f t="shared" si="27"/>
        <v>257</v>
      </c>
      <c r="Q28" s="171">
        <f t="shared" si="27"/>
        <v>0</v>
      </c>
      <c r="R28" s="171">
        <f t="shared" si="27"/>
        <v>0</v>
      </c>
      <c r="S28" s="171">
        <f t="shared" si="27"/>
        <v>0</v>
      </c>
      <c r="T28" s="171"/>
      <c r="U28" s="171">
        <f t="shared" si="27"/>
        <v>0</v>
      </c>
      <c r="V28" s="171">
        <f t="shared" si="27"/>
        <v>0</v>
      </c>
      <c r="W28" s="61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  <c r="EL28" s="230"/>
      <c r="EM28" s="230"/>
      <c r="EN28" s="230"/>
      <c r="EO28" s="230"/>
      <c r="EP28" s="230"/>
      <c r="EQ28" s="230"/>
      <c r="ER28" s="230"/>
      <c r="ES28" s="230"/>
      <c r="ET28" s="230"/>
      <c r="EU28" s="230"/>
      <c r="EV28" s="230"/>
      <c r="EW28" s="230"/>
      <c r="EX28" s="230"/>
      <c r="EY28" s="230"/>
      <c r="EZ28" s="230"/>
      <c r="FA28" s="230"/>
      <c r="FB28" s="230"/>
      <c r="FC28" s="230"/>
      <c r="FD28" s="230"/>
      <c r="FE28" s="230"/>
      <c r="FF28" s="230"/>
      <c r="FG28" s="230"/>
      <c r="FH28" s="230"/>
      <c r="FI28" s="230"/>
      <c r="FJ28" s="230"/>
      <c r="FK28" s="230"/>
      <c r="FL28" s="230"/>
      <c r="FM28" s="230"/>
      <c r="FN28" s="230"/>
      <c r="FO28" s="230"/>
      <c r="FP28" s="230"/>
      <c r="FQ28" s="230"/>
      <c r="FR28" s="230"/>
      <c r="FS28" s="230"/>
      <c r="FT28" s="230"/>
      <c r="FU28" s="230"/>
      <c r="FV28" s="230"/>
      <c r="FW28" s="230"/>
      <c r="FX28" s="230"/>
      <c r="FY28" s="230"/>
      <c r="FZ28" s="230"/>
      <c r="GA28" s="230"/>
      <c r="GB28" s="230"/>
      <c r="GC28" s="230"/>
      <c r="GD28" s="230"/>
      <c r="GE28" s="230"/>
      <c r="GF28" s="230"/>
      <c r="GG28" s="230"/>
      <c r="GH28" s="230"/>
      <c r="GI28" s="230"/>
      <c r="GJ28" s="230"/>
      <c r="GK28" s="230"/>
      <c r="GL28" s="230"/>
      <c r="GM28" s="230"/>
      <c r="GN28" s="230"/>
      <c r="GO28" s="230"/>
      <c r="GP28" s="230"/>
      <c r="GQ28" s="230"/>
      <c r="GR28" s="230"/>
      <c r="GS28" s="230"/>
      <c r="GT28" s="230"/>
      <c r="GU28" s="230"/>
      <c r="GV28" s="230"/>
      <c r="GW28" s="230"/>
      <c r="GX28" s="230"/>
      <c r="GY28" s="230"/>
      <c r="GZ28" s="230"/>
      <c r="HA28" s="230"/>
      <c r="HB28" s="230"/>
      <c r="HC28" s="230"/>
      <c r="HD28" s="230"/>
      <c r="HE28" s="230"/>
      <c r="HF28" s="230"/>
      <c r="HG28" s="230"/>
      <c r="HH28" s="230"/>
      <c r="HI28" s="230"/>
      <c r="HJ28" s="230"/>
      <c r="HK28" s="230"/>
      <c r="HL28" s="230"/>
      <c r="HM28" s="230"/>
      <c r="HN28" s="230"/>
      <c r="HO28" s="230"/>
      <c r="HP28" s="230"/>
      <c r="HQ28" s="230"/>
      <c r="HR28" s="230"/>
      <c r="HS28" s="230"/>
      <c r="HT28" s="230"/>
      <c r="HU28" s="230"/>
      <c r="HV28" s="230"/>
      <c r="HW28" s="230"/>
      <c r="HX28" s="230"/>
      <c r="HY28" s="230"/>
      <c r="HZ28" s="230"/>
      <c r="IA28" s="230"/>
      <c r="IB28" s="230"/>
      <c r="IC28" s="230"/>
      <c r="ID28" s="230"/>
      <c r="IE28" s="230"/>
      <c r="IF28" s="230"/>
      <c r="IG28" s="230"/>
      <c r="IH28" s="230"/>
      <c r="II28" s="230"/>
      <c r="IJ28" s="230"/>
      <c r="IK28" s="230"/>
      <c r="IL28" s="230"/>
      <c r="IM28" s="230"/>
      <c r="IN28" s="230"/>
      <c r="IO28" s="230"/>
      <c r="IP28" s="230"/>
      <c r="IQ28" s="230"/>
      <c r="IR28" s="230"/>
      <c r="IS28" s="230"/>
      <c r="IT28" s="230"/>
      <c r="IU28" s="230"/>
      <c r="IV28" s="230"/>
      <c r="IW28" s="230"/>
      <c r="IX28" s="230"/>
      <c r="IY28" s="230"/>
      <c r="IZ28" s="230"/>
      <c r="JA28" s="230"/>
      <c r="JB28" s="230"/>
      <c r="JC28" s="230"/>
      <c r="JD28" s="230"/>
      <c r="JE28" s="230"/>
      <c r="JF28" s="230"/>
      <c r="JG28" s="230"/>
      <c r="JH28" s="230"/>
      <c r="JI28" s="230"/>
      <c r="JJ28" s="230"/>
      <c r="JK28" s="230"/>
      <c r="JL28" s="230"/>
      <c r="JM28" s="230"/>
      <c r="JN28" s="230"/>
      <c r="JO28" s="230"/>
      <c r="JP28" s="230"/>
      <c r="JQ28" s="230"/>
      <c r="JR28" s="230"/>
      <c r="JS28" s="230"/>
      <c r="JT28" s="230"/>
      <c r="JU28" s="230"/>
      <c r="JV28" s="230"/>
      <c r="JW28" s="230"/>
      <c r="JX28" s="230"/>
      <c r="JY28" s="230"/>
      <c r="JZ28" s="230"/>
      <c r="KA28" s="230"/>
      <c r="KB28" s="230"/>
      <c r="KC28" s="230"/>
      <c r="KD28" s="230"/>
      <c r="KE28" s="230"/>
      <c r="KF28" s="230"/>
      <c r="KG28" s="230"/>
      <c r="KH28" s="230"/>
      <c r="KI28" s="230"/>
      <c r="KJ28" s="230"/>
      <c r="KK28" s="230"/>
      <c r="KL28" s="230"/>
      <c r="KM28" s="230"/>
      <c r="KN28" s="230"/>
      <c r="KO28" s="230"/>
      <c r="KP28" s="230"/>
      <c r="KQ28" s="230"/>
      <c r="KR28" s="230"/>
      <c r="KS28" s="230"/>
      <c r="KT28" s="230"/>
      <c r="KU28" s="230"/>
      <c r="KV28" s="230"/>
      <c r="KW28" s="230"/>
      <c r="KX28" s="230"/>
      <c r="KY28" s="230"/>
      <c r="KZ28" s="230"/>
      <c r="LA28" s="230"/>
      <c r="LB28" s="230"/>
      <c r="LC28" s="230"/>
      <c r="LD28" s="230"/>
      <c r="LE28" s="230"/>
      <c r="LF28" s="230"/>
      <c r="LG28" s="230"/>
      <c r="LH28" s="230"/>
      <c r="LI28" s="230"/>
      <c r="LJ28" s="230"/>
      <c r="LK28" s="230"/>
      <c r="LL28" s="230"/>
      <c r="LM28" s="230"/>
      <c r="LN28" s="230"/>
      <c r="LO28" s="230"/>
      <c r="LP28" s="230"/>
      <c r="LQ28" s="230"/>
      <c r="LR28" s="230"/>
      <c r="LS28" s="230"/>
      <c r="LT28" s="230"/>
      <c r="LU28" s="230"/>
      <c r="LV28" s="230"/>
      <c r="LW28" s="230"/>
      <c r="LX28" s="230"/>
      <c r="LY28" s="230"/>
      <c r="LZ28" s="230"/>
      <c r="MA28" s="230"/>
      <c r="MB28" s="230"/>
      <c r="MC28" s="230"/>
      <c r="MD28" s="230"/>
      <c r="ME28" s="230"/>
      <c r="MF28" s="230"/>
      <c r="MG28" s="230"/>
      <c r="MH28" s="230"/>
      <c r="MI28" s="230"/>
      <c r="MJ28" s="230"/>
      <c r="MK28" s="230"/>
      <c r="ML28" s="230"/>
      <c r="MM28" s="230"/>
      <c r="MN28" s="230"/>
      <c r="MO28" s="230"/>
      <c r="MP28" s="230"/>
      <c r="MQ28" s="230"/>
      <c r="MR28" s="230"/>
      <c r="MS28" s="230"/>
      <c r="MT28" s="230"/>
      <c r="MU28" s="230"/>
      <c r="MV28" s="230"/>
      <c r="MW28" s="230"/>
      <c r="MX28" s="230"/>
      <c r="MY28" s="230"/>
      <c r="MZ28" s="230"/>
      <c r="NA28" s="230"/>
      <c r="NB28" s="230"/>
      <c r="NC28" s="230"/>
      <c r="ND28" s="230"/>
      <c r="NE28" s="230"/>
      <c r="NF28" s="230"/>
      <c r="NG28" s="230"/>
      <c r="NH28" s="230"/>
      <c r="NI28" s="230"/>
      <c r="NJ28" s="230"/>
      <c r="NK28" s="230"/>
      <c r="NL28" s="230"/>
      <c r="NM28" s="230"/>
      <c r="NN28" s="230"/>
      <c r="NO28" s="230"/>
      <c r="NP28" s="230"/>
      <c r="NQ28" s="230"/>
      <c r="NR28" s="230"/>
      <c r="NS28" s="230"/>
      <c r="NT28" s="230"/>
      <c r="NU28" s="230"/>
      <c r="NV28" s="230"/>
      <c r="NW28" s="230"/>
      <c r="NX28" s="230"/>
      <c r="NY28" s="230"/>
      <c r="NZ28" s="230"/>
      <c r="OA28" s="230"/>
      <c r="OB28" s="230"/>
      <c r="OC28" s="230"/>
      <c r="OD28" s="230"/>
      <c r="OE28" s="230"/>
      <c r="OF28" s="230"/>
      <c r="OG28" s="230"/>
      <c r="OH28" s="230"/>
      <c r="OI28" s="230"/>
      <c r="OJ28" s="230"/>
      <c r="OK28" s="230"/>
      <c r="OL28" s="230"/>
      <c r="OM28" s="230"/>
      <c r="ON28" s="230"/>
      <c r="OO28" s="230"/>
      <c r="OP28" s="230"/>
      <c r="OQ28" s="230"/>
      <c r="OR28" s="230"/>
      <c r="OS28" s="230"/>
      <c r="OT28" s="230"/>
      <c r="OU28" s="230"/>
      <c r="OV28" s="230"/>
      <c r="OW28" s="230"/>
      <c r="OX28" s="230"/>
      <c r="OY28" s="230"/>
      <c r="OZ28" s="230"/>
      <c r="PA28" s="230"/>
      <c r="PB28" s="230"/>
      <c r="PC28" s="230"/>
      <c r="PD28" s="230"/>
      <c r="PE28" s="230"/>
      <c r="PF28" s="230"/>
      <c r="PG28" s="230"/>
      <c r="PH28" s="230"/>
      <c r="PI28" s="230"/>
      <c r="PJ28" s="230"/>
      <c r="PK28" s="230"/>
      <c r="PL28" s="230"/>
      <c r="PM28" s="230"/>
      <c r="PN28" s="230"/>
      <c r="PO28" s="230"/>
      <c r="PP28" s="230"/>
      <c r="PQ28" s="230"/>
      <c r="PR28" s="230"/>
      <c r="PS28" s="230"/>
      <c r="PT28" s="230"/>
      <c r="PU28" s="230"/>
      <c r="PV28" s="230"/>
      <c r="PW28" s="230"/>
      <c r="PX28" s="230"/>
      <c r="PY28" s="230"/>
      <c r="PZ28" s="230"/>
      <c r="QA28" s="230"/>
      <c r="QB28" s="230"/>
      <c r="QC28" s="230"/>
      <c r="QD28" s="230"/>
      <c r="QE28" s="230"/>
      <c r="QF28" s="230"/>
      <c r="QG28" s="230"/>
      <c r="QH28" s="230"/>
      <c r="QI28" s="230"/>
      <c r="QJ28" s="230"/>
      <c r="QK28" s="230"/>
      <c r="QL28" s="230"/>
      <c r="QM28" s="230"/>
      <c r="QN28" s="230"/>
      <c r="QO28" s="230"/>
      <c r="QP28" s="230"/>
      <c r="QQ28" s="230"/>
      <c r="QR28" s="230"/>
      <c r="QS28" s="230"/>
      <c r="QT28" s="230"/>
      <c r="QU28" s="230"/>
      <c r="QV28" s="230"/>
      <c r="QW28" s="230"/>
      <c r="QX28" s="230"/>
      <c r="QY28" s="230"/>
      <c r="QZ28" s="230"/>
      <c r="RA28" s="230"/>
      <c r="RB28" s="230"/>
      <c r="RC28" s="230"/>
      <c r="RD28" s="230"/>
      <c r="RE28" s="230"/>
      <c r="RF28" s="230"/>
      <c r="RG28" s="230"/>
      <c r="RH28" s="230"/>
      <c r="RI28" s="230"/>
      <c r="RJ28" s="230"/>
      <c r="RK28" s="230"/>
      <c r="RL28" s="230"/>
      <c r="RM28" s="230"/>
      <c r="RN28" s="230"/>
      <c r="RO28" s="230"/>
      <c r="RP28" s="230"/>
      <c r="RQ28" s="230"/>
      <c r="RR28" s="230"/>
      <c r="RS28" s="230"/>
      <c r="RT28" s="230"/>
      <c r="RU28" s="230"/>
      <c r="RV28" s="230"/>
      <c r="RW28" s="230"/>
      <c r="RX28" s="230"/>
      <c r="RY28" s="230"/>
      <c r="RZ28" s="230"/>
      <c r="SA28" s="230"/>
      <c r="SB28" s="230"/>
      <c r="SC28" s="230"/>
      <c r="SD28" s="230"/>
      <c r="SE28" s="230"/>
      <c r="SF28" s="230"/>
      <c r="SG28" s="230"/>
      <c r="SH28" s="230"/>
      <c r="SI28" s="230"/>
      <c r="SJ28" s="230"/>
      <c r="SK28" s="230"/>
      <c r="SL28" s="230"/>
      <c r="SM28" s="230"/>
      <c r="SN28" s="230"/>
      <c r="SO28" s="230"/>
      <c r="SP28" s="230"/>
      <c r="SQ28" s="230"/>
      <c r="SR28" s="230"/>
      <c r="SS28" s="230"/>
      <c r="ST28" s="230"/>
      <c r="SU28" s="230"/>
      <c r="SV28" s="230"/>
      <c r="SW28" s="230"/>
      <c r="SX28" s="230"/>
      <c r="SY28" s="230"/>
      <c r="SZ28" s="230"/>
      <c r="TA28" s="230"/>
      <c r="TB28" s="230"/>
      <c r="TC28" s="230"/>
    </row>
    <row r="29" spans="1:523" s="58" customFormat="1" ht="15.95" customHeight="1" x14ac:dyDescent="0.3">
      <c r="A29" s="65"/>
      <c r="B29" s="65"/>
      <c r="C29" s="66"/>
      <c r="D29" s="65">
        <v>32121</v>
      </c>
      <c r="E29" s="188" t="s">
        <v>86</v>
      </c>
      <c r="H29" s="172">
        <f t="shared" si="0"/>
        <v>757</v>
      </c>
      <c r="I29" s="173">
        <v>757</v>
      </c>
      <c r="J29" s="173"/>
      <c r="K29" s="173"/>
      <c r="L29" s="173"/>
      <c r="M29" s="173"/>
      <c r="N29" s="173"/>
      <c r="O29" s="172">
        <f t="shared" si="8"/>
        <v>257</v>
      </c>
      <c r="P29" s="173">
        <v>257</v>
      </c>
      <c r="Q29" s="173"/>
      <c r="R29" s="173"/>
      <c r="S29" s="173"/>
      <c r="T29" s="173"/>
      <c r="U29" s="173"/>
      <c r="V29" s="173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  <c r="IR29" s="231"/>
      <c r="IS29" s="231"/>
      <c r="IT29" s="231"/>
      <c r="IU29" s="231"/>
      <c r="IV29" s="231"/>
      <c r="IW29" s="231"/>
      <c r="IX29" s="231"/>
      <c r="IY29" s="231"/>
      <c r="IZ29" s="231"/>
      <c r="JA29" s="231"/>
      <c r="JB29" s="231"/>
      <c r="JC29" s="231"/>
      <c r="JD29" s="231"/>
      <c r="JE29" s="231"/>
      <c r="JF29" s="231"/>
      <c r="JG29" s="231"/>
      <c r="JH29" s="231"/>
      <c r="JI29" s="231"/>
      <c r="JJ29" s="231"/>
      <c r="JK29" s="231"/>
      <c r="JL29" s="231"/>
      <c r="JM29" s="231"/>
      <c r="JN29" s="231"/>
      <c r="JO29" s="231"/>
      <c r="JP29" s="231"/>
      <c r="JQ29" s="231"/>
      <c r="JR29" s="231"/>
      <c r="JS29" s="231"/>
      <c r="JT29" s="231"/>
      <c r="JU29" s="231"/>
      <c r="JV29" s="231"/>
      <c r="JW29" s="231"/>
      <c r="JX29" s="231"/>
      <c r="JY29" s="231"/>
      <c r="JZ29" s="231"/>
      <c r="KA29" s="231"/>
      <c r="KB29" s="231"/>
      <c r="KC29" s="231"/>
      <c r="KD29" s="231"/>
      <c r="KE29" s="231"/>
      <c r="KF29" s="231"/>
      <c r="KG29" s="231"/>
      <c r="KH29" s="231"/>
      <c r="KI29" s="231"/>
      <c r="KJ29" s="231"/>
      <c r="KK29" s="231"/>
      <c r="KL29" s="231"/>
      <c r="KM29" s="231"/>
      <c r="KN29" s="231"/>
      <c r="KO29" s="231"/>
      <c r="KP29" s="231"/>
      <c r="KQ29" s="231"/>
      <c r="KR29" s="231"/>
      <c r="KS29" s="231"/>
      <c r="KT29" s="231"/>
      <c r="KU29" s="231"/>
      <c r="KV29" s="231"/>
      <c r="KW29" s="231"/>
      <c r="KX29" s="231"/>
      <c r="KY29" s="231"/>
      <c r="KZ29" s="231"/>
      <c r="LA29" s="231"/>
      <c r="LB29" s="231"/>
      <c r="LC29" s="231"/>
      <c r="LD29" s="231"/>
      <c r="LE29" s="231"/>
      <c r="LF29" s="231"/>
      <c r="LG29" s="231"/>
      <c r="LH29" s="231"/>
      <c r="LI29" s="231"/>
      <c r="LJ29" s="231"/>
      <c r="LK29" s="231"/>
      <c r="LL29" s="231"/>
      <c r="LM29" s="231"/>
      <c r="LN29" s="231"/>
      <c r="LO29" s="231"/>
      <c r="LP29" s="231"/>
      <c r="LQ29" s="231"/>
      <c r="LR29" s="231"/>
      <c r="LS29" s="231"/>
      <c r="LT29" s="231"/>
      <c r="LU29" s="231"/>
      <c r="LV29" s="231"/>
      <c r="LW29" s="231"/>
      <c r="LX29" s="231"/>
      <c r="LY29" s="231"/>
      <c r="LZ29" s="231"/>
      <c r="MA29" s="231"/>
      <c r="MB29" s="231"/>
      <c r="MC29" s="231"/>
      <c r="MD29" s="231"/>
      <c r="ME29" s="231"/>
      <c r="MF29" s="231"/>
      <c r="MG29" s="231"/>
      <c r="MH29" s="231"/>
      <c r="MI29" s="231"/>
      <c r="MJ29" s="231"/>
      <c r="MK29" s="231"/>
      <c r="ML29" s="231"/>
      <c r="MM29" s="231"/>
      <c r="MN29" s="231"/>
      <c r="MO29" s="231"/>
      <c r="MP29" s="231"/>
      <c r="MQ29" s="231"/>
      <c r="MR29" s="231"/>
      <c r="MS29" s="231"/>
      <c r="MT29" s="231"/>
      <c r="MU29" s="231"/>
      <c r="MV29" s="231"/>
      <c r="MW29" s="231"/>
      <c r="MX29" s="231"/>
      <c r="MY29" s="231"/>
      <c r="MZ29" s="231"/>
      <c r="NA29" s="231"/>
      <c r="NB29" s="231"/>
      <c r="NC29" s="231"/>
      <c r="ND29" s="231"/>
      <c r="NE29" s="231"/>
      <c r="NF29" s="231"/>
      <c r="NG29" s="231"/>
      <c r="NH29" s="231"/>
      <c r="NI29" s="231"/>
      <c r="NJ29" s="231"/>
      <c r="NK29" s="231"/>
      <c r="NL29" s="231"/>
      <c r="NM29" s="231"/>
      <c r="NN29" s="231"/>
      <c r="NO29" s="231"/>
      <c r="NP29" s="231"/>
      <c r="NQ29" s="231"/>
      <c r="NR29" s="231"/>
      <c r="NS29" s="231"/>
      <c r="NT29" s="231"/>
      <c r="NU29" s="231"/>
      <c r="NV29" s="231"/>
      <c r="NW29" s="231"/>
      <c r="NX29" s="231"/>
      <c r="NY29" s="231"/>
      <c r="NZ29" s="231"/>
      <c r="OA29" s="231"/>
      <c r="OB29" s="231"/>
      <c r="OC29" s="231"/>
      <c r="OD29" s="231"/>
      <c r="OE29" s="231"/>
      <c r="OF29" s="231"/>
      <c r="OG29" s="231"/>
      <c r="OH29" s="231"/>
      <c r="OI29" s="231"/>
      <c r="OJ29" s="231"/>
      <c r="OK29" s="231"/>
      <c r="OL29" s="231"/>
      <c r="OM29" s="231"/>
      <c r="ON29" s="231"/>
      <c r="OO29" s="231"/>
      <c r="OP29" s="231"/>
      <c r="OQ29" s="231"/>
      <c r="OR29" s="231"/>
      <c r="OS29" s="231"/>
      <c r="OT29" s="231"/>
      <c r="OU29" s="231"/>
      <c r="OV29" s="231"/>
      <c r="OW29" s="231"/>
      <c r="OX29" s="231"/>
      <c r="OY29" s="231"/>
      <c r="OZ29" s="231"/>
      <c r="PA29" s="231"/>
      <c r="PB29" s="231"/>
      <c r="PC29" s="231"/>
      <c r="PD29" s="231"/>
      <c r="PE29" s="231"/>
      <c r="PF29" s="231"/>
      <c r="PG29" s="231"/>
      <c r="PH29" s="231"/>
      <c r="PI29" s="231"/>
      <c r="PJ29" s="231"/>
      <c r="PK29" s="231"/>
      <c r="PL29" s="231"/>
      <c r="PM29" s="231"/>
      <c r="PN29" s="231"/>
      <c r="PO29" s="231"/>
      <c r="PP29" s="231"/>
      <c r="PQ29" s="231"/>
      <c r="PR29" s="231"/>
      <c r="PS29" s="231"/>
      <c r="PT29" s="231"/>
      <c r="PU29" s="231"/>
      <c r="PV29" s="231"/>
      <c r="PW29" s="231"/>
      <c r="PX29" s="231"/>
      <c r="PY29" s="231"/>
      <c r="PZ29" s="231"/>
      <c r="QA29" s="231"/>
      <c r="QB29" s="231"/>
      <c r="QC29" s="231"/>
      <c r="QD29" s="231"/>
      <c r="QE29" s="231"/>
      <c r="QF29" s="231"/>
      <c r="QG29" s="231"/>
      <c r="QH29" s="231"/>
      <c r="QI29" s="231"/>
      <c r="QJ29" s="231"/>
      <c r="QK29" s="231"/>
      <c r="QL29" s="231"/>
      <c r="QM29" s="231"/>
      <c r="QN29" s="231"/>
      <c r="QO29" s="231"/>
      <c r="QP29" s="231"/>
      <c r="QQ29" s="231"/>
      <c r="QR29" s="231"/>
      <c r="QS29" s="231"/>
      <c r="QT29" s="231"/>
      <c r="QU29" s="231"/>
      <c r="QV29" s="231"/>
      <c r="QW29" s="231"/>
      <c r="QX29" s="231"/>
      <c r="QY29" s="231"/>
      <c r="QZ29" s="231"/>
      <c r="RA29" s="231"/>
      <c r="RB29" s="231"/>
      <c r="RC29" s="231"/>
      <c r="RD29" s="231"/>
      <c r="RE29" s="231"/>
      <c r="RF29" s="231"/>
      <c r="RG29" s="231"/>
      <c r="RH29" s="231"/>
      <c r="RI29" s="231"/>
      <c r="RJ29" s="231"/>
      <c r="RK29" s="231"/>
      <c r="RL29" s="231"/>
      <c r="RM29" s="231"/>
      <c r="RN29" s="231"/>
      <c r="RO29" s="231"/>
      <c r="RP29" s="231"/>
      <c r="RQ29" s="231"/>
      <c r="RR29" s="231"/>
      <c r="RS29" s="231"/>
      <c r="RT29" s="231"/>
      <c r="RU29" s="231"/>
      <c r="RV29" s="231"/>
      <c r="RW29" s="231"/>
      <c r="RX29" s="231"/>
      <c r="RY29" s="231"/>
      <c r="RZ29" s="231"/>
      <c r="SA29" s="231"/>
      <c r="SB29" s="231"/>
      <c r="SC29" s="231"/>
      <c r="SD29" s="231"/>
      <c r="SE29" s="231"/>
      <c r="SF29" s="231"/>
      <c r="SG29" s="231"/>
      <c r="SH29" s="231"/>
      <c r="SI29" s="231"/>
      <c r="SJ29" s="231"/>
      <c r="SK29" s="231"/>
      <c r="SL29" s="231"/>
      <c r="SM29" s="231"/>
      <c r="SN29" s="231"/>
      <c r="SO29" s="231"/>
      <c r="SP29" s="231"/>
      <c r="SQ29" s="231"/>
      <c r="SR29" s="231"/>
      <c r="SS29" s="231"/>
      <c r="ST29" s="231"/>
      <c r="SU29" s="231"/>
      <c r="SV29" s="231"/>
      <c r="SW29" s="231"/>
      <c r="SX29" s="231"/>
      <c r="SY29" s="231"/>
      <c r="SZ29" s="231"/>
      <c r="TA29" s="231"/>
      <c r="TB29" s="231"/>
      <c r="TC29" s="231"/>
    </row>
    <row r="30" spans="1:523" s="64" customFormat="1" ht="15.95" customHeight="1" x14ac:dyDescent="0.3">
      <c r="A30" s="62"/>
      <c r="B30" s="62"/>
      <c r="C30" s="62">
        <v>3213</v>
      </c>
      <c r="D30" s="62"/>
      <c r="E30" s="187" t="s">
        <v>87</v>
      </c>
      <c r="F30" s="64">
        <v>0</v>
      </c>
      <c r="G30" s="64">
        <v>0</v>
      </c>
      <c r="H30" s="170">
        <f t="shared" si="0"/>
        <v>331</v>
      </c>
      <c r="I30" s="171">
        <f t="shared" ref="I30:V30" si="28">SUM(I31)</f>
        <v>0</v>
      </c>
      <c r="J30" s="171">
        <f t="shared" si="28"/>
        <v>0</v>
      </c>
      <c r="K30" s="171">
        <f t="shared" si="28"/>
        <v>331</v>
      </c>
      <c r="L30" s="171">
        <f t="shared" si="28"/>
        <v>0</v>
      </c>
      <c r="M30" s="171"/>
      <c r="N30" s="171">
        <f t="shared" si="28"/>
        <v>0</v>
      </c>
      <c r="O30" s="170">
        <f t="shared" si="8"/>
        <v>331</v>
      </c>
      <c r="P30" s="171">
        <f t="shared" si="28"/>
        <v>0</v>
      </c>
      <c r="Q30" s="171">
        <f t="shared" si="28"/>
        <v>0</v>
      </c>
      <c r="R30" s="171">
        <f t="shared" si="28"/>
        <v>331</v>
      </c>
      <c r="S30" s="171">
        <f t="shared" si="28"/>
        <v>0</v>
      </c>
      <c r="T30" s="171"/>
      <c r="U30" s="171">
        <f t="shared" si="28"/>
        <v>0</v>
      </c>
      <c r="V30" s="171">
        <f t="shared" si="28"/>
        <v>0</v>
      </c>
      <c r="W30" s="61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  <c r="EL30" s="230"/>
      <c r="EM30" s="230"/>
      <c r="EN30" s="230"/>
      <c r="EO30" s="230"/>
      <c r="EP30" s="230"/>
      <c r="EQ30" s="230"/>
      <c r="ER30" s="230"/>
      <c r="ES30" s="230"/>
      <c r="ET30" s="230"/>
      <c r="EU30" s="230"/>
      <c r="EV30" s="230"/>
      <c r="EW30" s="230"/>
      <c r="EX30" s="230"/>
      <c r="EY30" s="230"/>
      <c r="EZ30" s="230"/>
      <c r="FA30" s="230"/>
      <c r="FB30" s="230"/>
      <c r="FC30" s="230"/>
      <c r="FD30" s="230"/>
      <c r="FE30" s="230"/>
      <c r="FF30" s="230"/>
      <c r="FG30" s="230"/>
      <c r="FH30" s="230"/>
      <c r="FI30" s="230"/>
      <c r="FJ30" s="230"/>
      <c r="FK30" s="230"/>
      <c r="FL30" s="230"/>
      <c r="FM30" s="230"/>
      <c r="FN30" s="230"/>
      <c r="FO30" s="230"/>
      <c r="FP30" s="230"/>
      <c r="FQ30" s="230"/>
      <c r="FR30" s="230"/>
      <c r="FS30" s="230"/>
      <c r="FT30" s="230"/>
      <c r="FU30" s="230"/>
      <c r="FV30" s="230"/>
      <c r="FW30" s="230"/>
      <c r="FX30" s="230"/>
      <c r="FY30" s="230"/>
      <c r="FZ30" s="230"/>
      <c r="GA30" s="230"/>
      <c r="GB30" s="230"/>
      <c r="GC30" s="230"/>
      <c r="GD30" s="230"/>
      <c r="GE30" s="230"/>
      <c r="GF30" s="230"/>
      <c r="GG30" s="230"/>
      <c r="GH30" s="230"/>
      <c r="GI30" s="230"/>
      <c r="GJ30" s="230"/>
      <c r="GK30" s="230"/>
      <c r="GL30" s="230"/>
      <c r="GM30" s="230"/>
      <c r="GN30" s="230"/>
      <c r="GO30" s="230"/>
      <c r="GP30" s="230"/>
      <c r="GQ30" s="230"/>
      <c r="GR30" s="230"/>
      <c r="GS30" s="230"/>
      <c r="GT30" s="230"/>
      <c r="GU30" s="230"/>
      <c r="GV30" s="230"/>
      <c r="GW30" s="230"/>
      <c r="GX30" s="230"/>
      <c r="GY30" s="230"/>
      <c r="GZ30" s="230"/>
      <c r="HA30" s="230"/>
      <c r="HB30" s="230"/>
      <c r="HC30" s="230"/>
      <c r="HD30" s="230"/>
      <c r="HE30" s="230"/>
      <c r="HF30" s="230"/>
      <c r="HG30" s="230"/>
      <c r="HH30" s="230"/>
      <c r="HI30" s="230"/>
      <c r="HJ30" s="230"/>
      <c r="HK30" s="230"/>
      <c r="HL30" s="230"/>
      <c r="HM30" s="230"/>
      <c r="HN30" s="230"/>
      <c r="HO30" s="230"/>
      <c r="HP30" s="230"/>
      <c r="HQ30" s="230"/>
      <c r="HR30" s="230"/>
      <c r="HS30" s="230"/>
      <c r="HT30" s="230"/>
      <c r="HU30" s="230"/>
      <c r="HV30" s="230"/>
      <c r="HW30" s="230"/>
      <c r="HX30" s="230"/>
      <c r="HY30" s="230"/>
      <c r="HZ30" s="230"/>
      <c r="IA30" s="230"/>
      <c r="IB30" s="230"/>
      <c r="IC30" s="230"/>
      <c r="ID30" s="230"/>
      <c r="IE30" s="230"/>
      <c r="IF30" s="230"/>
      <c r="IG30" s="230"/>
      <c r="IH30" s="230"/>
      <c r="II30" s="230"/>
      <c r="IJ30" s="230"/>
      <c r="IK30" s="230"/>
      <c r="IL30" s="230"/>
      <c r="IM30" s="230"/>
      <c r="IN30" s="230"/>
      <c r="IO30" s="230"/>
      <c r="IP30" s="230"/>
      <c r="IQ30" s="230"/>
      <c r="IR30" s="230"/>
      <c r="IS30" s="230"/>
      <c r="IT30" s="230"/>
      <c r="IU30" s="230"/>
      <c r="IV30" s="230"/>
      <c r="IW30" s="230"/>
      <c r="IX30" s="230"/>
      <c r="IY30" s="230"/>
      <c r="IZ30" s="230"/>
      <c r="JA30" s="230"/>
      <c r="JB30" s="230"/>
      <c r="JC30" s="230"/>
      <c r="JD30" s="230"/>
      <c r="JE30" s="230"/>
      <c r="JF30" s="230"/>
      <c r="JG30" s="230"/>
      <c r="JH30" s="230"/>
      <c r="JI30" s="230"/>
      <c r="JJ30" s="230"/>
      <c r="JK30" s="230"/>
      <c r="JL30" s="230"/>
      <c r="JM30" s="230"/>
      <c r="JN30" s="230"/>
      <c r="JO30" s="230"/>
      <c r="JP30" s="230"/>
      <c r="JQ30" s="230"/>
      <c r="JR30" s="230"/>
      <c r="JS30" s="230"/>
      <c r="JT30" s="230"/>
      <c r="JU30" s="230"/>
      <c r="JV30" s="230"/>
      <c r="JW30" s="230"/>
      <c r="JX30" s="230"/>
      <c r="JY30" s="230"/>
      <c r="JZ30" s="230"/>
      <c r="KA30" s="230"/>
      <c r="KB30" s="230"/>
      <c r="KC30" s="230"/>
      <c r="KD30" s="230"/>
      <c r="KE30" s="230"/>
      <c r="KF30" s="230"/>
      <c r="KG30" s="230"/>
      <c r="KH30" s="230"/>
      <c r="KI30" s="230"/>
      <c r="KJ30" s="230"/>
      <c r="KK30" s="230"/>
      <c r="KL30" s="230"/>
      <c r="KM30" s="230"/>
      <c r="KN30" s="230"/>
      <c r="KO30" s="230"/>
      <c r="KP30" s="230"/>
      <c r="KQ30" s="230"/>
      <c r="KR30" s="230"/>
      <c r="KS30" s="230"/>
      <c r="KT30" s="230"/>
      <c r="KU30" s="230"/>
      <c r="KV30" s="230"/>
      <c r="KW30" s="230"/>
      <c r="KX30" s="230"/>
      <c r="KY30" s="230"/>
      <c r="KZ30" s="230"/>
      <c r="LA30" s="230"/>
      <c r="LB30" s="230"/>
      <c r="LC30" s="230"/>
      <c r="LD30" s="230"/>
      <c r="LE30" s="230"/>
      <c r="LF30" s="230"/>
      <c r="LG30" s="230"/>
      <c r="LH30" s="230"/>
      <c r="LI30" s="230"/>
      <c r="LJ30" s="230"/>
      <c r="LK30" s="230"/>
      <c r="LL30" s="230"/>
      <c r="LM30" s="230"/>
      <c r="LN30" s="230"/>
      <c r="LO30" s="230"/>
      <c r="LP30" s="230"/>
      <c r="LQ30" s="230"/>
      <c r="LR30" s="230"/>
      <c r="LS30" s="230"/>
      <c r="LT30" s="230"/>
      <c r="LU30" s="230"/>
      <c r="LV30" s="230"/>
      <c r="LW30" s="230"/>
      <c r="LX30" s="230"/>
      <c r="LY30" s="230"/>
      <c r="LZ30" s="230"/>
      <c r="MA30" s="230"/>
      <c r="MB30" s="230"/>
      <c r="MC30" s="230"/>
      <c r="MD30" s="230"/>
      <c r="ME30" s="230"/>
      <c r="MF30" s="230"/>
      <c r="MG30" s="230"/>
      <c r="MH30" s="230"/>
      <c r="MI30" s="230"/>
      <c r="MJ30" s="230"/>
      <c r="MK30" s="230"/>
      <c r="ML30" s="230"/>
      <c r="MM30" s="230"/>
      <c r="MN30" s="230"/>
      <c r="MO30" s="230"/>
      <c r="MP30" s="230"/>
      <c r="MQ30" s="230"/>
      <c r="MR30" s="230"/>
      <c r="MS30" s="230"/>
      <c r="MT30" s="230"/>
      <c r="MU30" s="230"/>
      <c r="MV30" s="230"/>
      <c r="MW30" s="230"/>
      <c r="MX30" s="230"/>
      <c r="MY30" s="230"/>
      <c r="MZ30" s="230"/>
      <c r="NA30" s="230"/>
      <c r="NB30" s="230"/>
      <c r="NC30" s="230"/>
      <c r="ND30" s="230"/>
      <c r="NE30" s="230"/>
      <c r="NF30" s="230"/>
      <c r="NG30" s="230"/>
      <c r="NH30" s="230"/>
      <c r="NI30" s="230"/>
      <c r="NJ30" s="230"/>
      <c r="NK30" s="230"/>
      <c r="NL30" s="230"/>
      <c r="NM30" s="230"/>
      <c r="NN30" s="230"/>
      <c r="NO30" s="230"/>
      <c r="NP30" s="230"/>
      <c r="NQ30" s="230"/>
      <c r="NR30" s="230"/>
      <c r="NS30" s="230"/>
      <c r="NT30" s="230"/>
      <c r="NU30" s="230"/>
      <c r="NV30" s="230"/>
      <c r="NW30" s="230"/>
      <c r="NX30" s="230"/>
      <c r="NY30" s="230"/>
      <c r="NZ30" s="230"/>
      <c r="OA30" s="230"/>
      <c r="OB30" s="230"/>
      <c r="OC30" s="230"/>
      <c r="OD30" s="230"/>
      <c r="OE30" s="230"/>
      <c r="OF30" s="230"/>
      <c r="OG30" s="230"/>
      <c r="OH30" s="230"/>
      <c r="OI30" s="230"/>
      <c r="OJ30" s="230"/>
      <c r="OK30" s="230"/>
      <c r="OL30" s="230"/>
      <c r="OM30" s="230"/>
      <c r="ON30" s="230"/>
      <c r="OO30" s="230"/>
      <c r="OP30" s="230"/>
      <c r="OQ30" s="230"/>
      <c r="OR30" s="230"/>
      <c r="OS30" s="230"/>
      <c r="OT30" s="230"/>
      <c r="OU30" s="230"/>
      <c r="OV30" s="230"/>
      <c r="OW30" s="230"/>
      <c r="OX30" s="230"/>
      <c r="OY30" s="230"/>
      <c r="OZ30" s="230"/>
      <c r="PA30" s="230"/>
      <c r="PB30" s="230"/>
      <c r="PC30" s="230"/>
      <c r="PD30" s="230"/>
      <c r="PE30" s="230"/>
      <c r="PF30" s="230"/>
      <c r="PG30" s="230"/>
      <c r="PH30" s="230"/>
      <c r="PI30" s="230"/>
      <c r="PJ30" s="230"/>
      <c r="PK30" s="230"/>
      <c r="PL30" s="230"/>
      <c r="PM30" s="230"/>
      <c r="PN30" s="230"/>
      <c r="PO30" s="230"/>
      <c r="PP30" s="230"/>
      <c r="PQ30" s="230"/>
      <c r="PR30" s="230"/>
      <c r="PS30" s="230"/>
      <c r="PT30" s="230"/>
      <c r="PU30" s="230"/>
      <c r="PV30" s="230"/>
      <c r="PW30" s="230"/>
      <c r="PX30" s="230"/>
      <c r="PY30" s="230"/>
      <c r="PZ30" s="230"/>
      <c r="QA30" s="230"/>
      <c r="QB30" s="230"/>
      <c r="QC30" s="230"/>
      <c r="QD30" s="230"/>
      <c r="QE30" s="230"/>
      <c r="QF30" s="230"/>
      <c r="QG30" s="230"/>
      <c r="QH30" s="230"/>
      <c r="QI30" s="230"/>
      <c r="QJ30" s="230"/>
      <c r="QK30" s="230"/>
      <c r="QL30" s="230"/>
      <c r="QM30" s="230"/>
      <c r="QN30" s="230"/>
      <c r="QO30" s="230"/>
      <c r="QP30" s="230"/>
      <c r="QQ30" s="230"/>
      <c r="QR30" s="230"/>
      <c r="QS30" s="230"/>
      <c r="QT30" s="230"/>
      <c r="QU30" s="230"/>
      <c r="QV30" s="230"/>
      <c r="QW30" s="230"/>
      <c r="QX30" s="230"/>
      <c r="QY30" s="230"/>
      <c r="QZ30" s="230"/>
      <c r="RA30" s="230"/>
      <c r="RB30" s="230"/>
      <c r="RC30" s="230"/>
      <c r="RD30" s="230"/>
      <c r="RE30" s="230"/>
      <c r="RF30" s="230"/>
      <c r="RG30" s="230"/>
      <c r="RH30" s="230"/>
      <c r="RI30" s="230"/>
      <c r="RJ30" s="230"/>
      <c r="RK30" s="230"/>
      <c r="RL30" s="230"/>
      <c r="RM30" s="230"/>
      <c r="RN30" s="230"/>
      <c r="RO30" s="230"/>
      <c r="RP30" s="230"/>
      <c r="RQ30" s="230"/>
      <c r="RR30" s="230"/>
      <c r="RS30" s="230"/>
      <c r="RT30" s="230"/>
      <c r="RU30" s="230"/>
      <c r="RV30" s="230"/>
      <c r="RW30" s="230"/>
      <c r="RX30" s="230"/>
      <c r="RY30" s="230"/>
      <c r="RZ30" s="230"/>
      <c r="SA30" s="230"/>
      <c r="SB30" s="230"/>
      <c r="SC30" s="230"/>
      <c r="SD30" s="230"/>
      <c r="SE30" s="230"/>
      <c r="SF30" s="230"/>
      <c r="SG30" s="230"/>
      <c r="SH30" s="230"/>
      <c r="SI30" s="230"/>
      <c r="SJ30" s="230"/>
      <c r="SK30" s="230"/>
      <c r="SL30" s="230"/>
      <c r="SM30" s="230"/>
      <c r="SN30" s="230"/>
      <c r="SO30" s="230"/>
      <c r="SP30" s="230"/>
      <c r="SQ30" s="230"/>
      <c r="SR30" s="230"/>
      <c r="SS30" s="230"/>
      <c r="ST30" s="230"/>
      <c r="SU30" s="230"/>
      <c r="SV30" s="230"/>
      <c r="SW30" s="230"/>
      <c r="SX30" s="230"/>
      <c r="SY30" s="230"/>
      <c r="SZ30" s="230"/>
      <c r="TA30" s="230"/>
      <c r="TB30" s="230"/>
      <c r="TC30" s="230"/>
    </row>
    <row r="31" spans="1:523" s="58" customFormat="1" ht="15.95" customHeight="1" x14ac:dyDescent="0.3">
      <c r="A31" s="65"/>
      <c r="B31" s="65"/>
      <c r="C31" s="66"/>
      <c r="D31" s="65">
        <v>32131</v>
      </c>
      <c r="E31" s="188" t="s">
        <v>88</v>
      </c>
      <c r="F31" s="61"/>
      <c r="G31" s="61"/>
      <c r="H31" s="172">
        <f t="shared" si="0"/>
        <v>331</v>
      </c>
      <c r="I31" s="173"/>
      <c r="J31" s="173"/>
      <c r="K31" s="173">
        <v>331</v>
      </c>
      <c r="L31" s="173"/>
      <c r="M31" s="173"/>
      <c r="N31" s="173"/>
      <c r="O31" s="172">
        <f t="shared" si="8"/>
        <v>331</v>
      </c>
      <c r="P31" s="173"/>
      <c r="Q31" s="173"/>
      <c r="R31" s="173">
        <v>331</v>
      </c>
      <c r="S31" s="173"/>
      <c r="T31" s="173"/>
      <c r="U31" s="173"/>
      <c r="V31" s="173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  <c r="IR31" s="231"/>
      <c r="IS31" s="231"/>
      <c r="IT31" s="231"/>
      <c r="IU31" s="231"/>
      <c r="IV31" s="231"/>
      <c r="IW31" s="231"/>
      <c r="IX31" s="231"/>
      <c r="IY31" s="231"/>
      <c r="IZ31" s="231"/>
      <c r="JA31" s="231"/>
      <c r="JB31" s="231"/>
      <c r="JC31" s="231"/>
      <c r="JD31" s="231"/>
      <c r="JE31" s="231"/>
      <c r="JF31" s="231"/>
      <c r="JG31" s="231"/>
      <c r="JH31" s="231"/>
      <c r="JI31" s="231"/>
      <c r="JJ31" s="231"/>
      <c r="JK31" s="231"/>
      <c r="JL31" s="231"/>
      <c r="JM31" s="231"/>
      <c r="JN31" s="231"/>
      <c r="JO31" s="231"/>
      <c r="JP31" s="231"/>
      <c r="JQ31" s="231"/>
      <c r="JR31" s="231"/>
      <c r="JS31" s="231"/>
      <c r="JT31" s="231"/>
      <c r="JU31" s="231"/>
      <c r="JV31" s="231"/>
      <c r="JW31" s="231"/>
      <c r="JX31" s="231"/>
      <c r="JY31" s="231"/>
      <c r="JZ31" s="231"/>
      <c r="KA31" s="231"/>
      <c r="KB31" s="231"/>
      <c r="KC31" s="231"/>
      <c r="KD31" s="231"/>
      <c r="KE31" s="231"/>
      <c r="KF31" s="231"/>
      <c r="KG31" s="231"/>
      <c r="KH31" s="231"/>
      <c r="KI31" s="231"/>
      <c r="KJ31" s="231"/>
      <c r="KK31" s="231"/>
      <c r="KL31" s="231"/>
      <c r="KM31" s="231"/>
      <c r="KN31" s="231"/>
      <c r="KO31" s="231"/>
      <c r="KP31" s="231"/>
      <c r="KQ31" s="231"/>
      <c r="KR31" s="231"/>
      <c r="KS31" s="231"/>
      <c r="KT31" s="231"/>
      <c r="KU31" s="231"/>
      <c r="KV31" s="231"/>
      <c r="KW31" s="231"/>
      <c r="KX31" s="231"/>
      <c r="KY31" s="231"/>
      <c r="KZ31" s="231"/>
      <c r="LA31" s="231"/>
      <c r="LB31" s="231"/>
      <c r="LC31" s="231"/>
      <c r="LD31" s="231"/>
      <c r="LE31" s="231"/>
      <c r="LF31" s="231"/>
      <c r="LG31" s="231"/>
      <c r="LH31" s="231"/>
      <c r="LI31" s="231"/>
      <c r="LJ31" s="231"/>
      <c r="LK31" s="231"/>
      <c r="LL31" s="231"/>
      <c r="LM31" s="231"/>
      <c r="LN31" s="231"/>
      <c r="LO31" s="231"/>
      <c r="LP31" s="231"/>
      <c r="LQ31" s="231"/>
      <c r="LR31" s="231"/>
      <c r="LS31" s="231"/>
      <c r="LT31" s="231"/>
      <c r="LU31" s="231"/>
      <c r="LV31" s="231"/>
      <c r="LW31" s="231"/>
      <c r="LX31" s="231"/>
      <c r="LY31" s="231"/>
      <c r="LZ31" s="231"/>
      <c r="MA31" s="231"/>
      <c r="MB31" s="231"/>
      <c r="MC31" s="231"/>
      <c r="MD31" s="231"/>
      <c r="ME31" s="231"/>
      <c r="MF31" s="231"/>
      <c r="MG31" s="231"/>
      <c r="MH31" s="231"/>
      <c r="MI31" s="231"/>
      <c r="MJ31" s="231"/>
      <c r="MK31" s="231"/>
      <c r="ML31" s="231"/>
      <c r="MM31" s="231"/>
      <c r="MN31" s="231"/>
      <c r="MO31" s="231"/>
      <c r="MP31" s="231"/>
      <c r="MQ31" s="231"/>
      <c r="MR31" s="231"/>
      <c r="MS31" s="231"/>
      <c r="MT31" s="231"/>
      <c r="MU31" s="231"/>
      <c r="MV31" s="231"/>
      <c r="MW31" s="231"/>
      <c r="MX31" s="231"/>
      <c r="MY31" s="231"/>
      <c r="MZ31" s="231"/>
      <c r="NA31" s="231"/>
      <c r="NB31" s="231"/>
      <c r="NC31" s="231"/>
      <c r="ND31" s="231"/>
      <c r="NE31" s="231"/>
      <c r="NF31" s="231"/>
      <c r="NG31" s="231"/>
      <c r="NH31" s="231"/>
      <c r="NI31" s="231"/>
      <c r="NJ31" s="231"/>
      <c r="NK31" s="231"/>
      <c r="NL31" s="231"/>
      <c r="NM31" s="231"/>
      <c r="NN31" s="231"/>
      <c r="NO31" s="231"/>
      <c r="NP31" s="231"/>
      <c r="NQ31" s="231"/>
      <c r="NR31" s="231"/>
      <c r="NS31" s="231"/>
      <c r="NT31" s="231"/>
      <c r="NU31" s="231"/>
      <c r="NV31" s="231"/>
      <c r="NW31" s="231"/>
      <c r="NX31" s="231"/>
      <c r="NY31" s="231"/>
      <c r="NZ31" s="231"/>
      <c r="OA31" s="231"/>
      <c r="OB31" s="231"/>
      <c r="OC31" s="231"/>
      <c r="OD31" s="231"/>
      <c r="OE31" s="231"/>
      <c r="OF31" s="231"/>
      <c r="OG31" s="231"/>
      <c r="OH31" s="231"/>
      <c r="OI31" s="231"/>
      <c r="OJ31" s="231"/>
      <c r="OK31" s="231"/>
      <c r="OL31" s="231"/>
      <c r="OM31" s="231"/>
      <c r="ON31" s="231"/>
      <c r="OO31" s="231"/>
      <c r="OP31" s="231"/>
      <c r="OQ31" s="231"/>
      <c r="OR31" s="231"/>
      <c r="OS31" s="231"/>
      <c r="OT31" s="231"/>
      <c r="OU31" s="231"/>
      <c r="OV31" s="231"/>
      <c r="OW31" s="231"/>
      <c r="OX31" s="231"/>
      <c r="OY31" s="231"/>
      <c r="OZ31" s="231"/>
      <c r="PA31" s="231"/>
      <c r="PB31" s="231"/>
      <c r="PC31" s="231"/>
      <c r="PD31" s="231"/>
      <c r="PE31" s="231"/>
      <c r="PF31" s="231"/>
      <c r="PG31" s="231"/>
      <c r="PH31" s="231"/>
      <c r="PI31" s="231"/>
      <c r="PJ31" s="231"/>
      <c r="PK31" s="231"/>
      <c r="PL31" s="231"/>
      <c r="PM31" s="231"/>
      <c r="PN31" s="231"/>
      <c r="PO31" s="231"/>
      <c r="PP31" s="231"/>
      <c r="PQ31" s="231"/>
      <c r="PR31" s="231"/>
      <c r="PS31" s="231"/>
      <c r="PT31" s="231"/>
      <c r="PU31" s="231"/>
      <c r="PV31" s="231"/>
      <c r="PW31" s="231"/>
      <c r="PX31" s="231"/>
      <c r="PY31" s="231"/>
      <c r="PZ31" s="231"/>
      <c r="QA31" s="231"/>
      <c r="QB31" s="231"/>
      <c r="QC31" s="231"/>
      <c r="QD31" s="231"/>
      <c r="QE31" s="231"/>
      <c r="QF31" s="231"/>
      <c r="QG31" s="231"/>
      <c r="QH31" s="231"/>
      <c r="QI31" s="231"/>
      <c r="QJ31" s="231"/>
      <c r="QK31" s="231"/>
      <c r="QL31" s="231"/>
      <c r="QM31" s="231"/>
      <c r="QN31" s="231"/>
      <c r="QO31" s="231"/>
      <c r="QP31" s="231"/>
      <c r="QQ31" s="231"/>
      <c r="QR31" s="231"/>
      <c r="QS31" s="231"/>
      <c r="QT31" s="231"/>
      <c r="QU31" s="231"/>
      <c r="QV31" s="231"/>
      <c r="QW31" s="231"/>
      <c r="QX31" s="231"/>
      <c r="QY31" s="231"/>
      <c r="QZ31" s="231"/>
      <c r="RA31" s="231"/>
      <c r="RB31" s="231"/>
      <c r="RC31" s="231"/>
      <c r="RD31" s="231"/>
      <c r="RE31" s="231"/>
      <c r="RF31" s="231"/>
      <c r="RG31" s="231"/>
      <c r="RH31" s="231"/>
      <c r="RI31" s="231"/>
      <c r="RJ31" s="231"/>
      <c r="RK31" s="231"/>
      <c r="RL31" s="231"/>
      <c r="RM31" s="231"/>
      <c r="RN31" s="231"/>
      <c r="RO31" s="231"/>
      <c r="RP31" s="231"/>
      <c r="RQ31" s="231"/>
      <c r="RR31" s="231"/>
      <c r="RS31" s="231"/>
      <c r="RT31" s="231"/>
      <c r="RU31" s="231"/>
      <c r="RV31" s="231"/>
      <c r="RW31" s="231"/>
      <c r="RX31" s="231"/>
      <c r="RY31" s="231"/>
      <c r="RZ31" s="231"/>
      <c r="SA31" s="231"/>
      <c r="SB31" s="231"/>
      <c r="SC31" s="231"/>
      <c r="SD31" s="231"/>
      <c r="SE31" s="231"/>
      <c r="SF31" s="231"/>
      <c r="SG31" s="231"/>
      <c r="SH31" s="231"/>
      <c r="SI31" s="231"/>
      <c r="SJ31" s="231"/>
      <c r="SK31" s="231"/>
      <c r="SL31" s="231"/>
      <c r="SM31" s="231"/>
      <c r="SN31" s="231"/>
      <c r="SO31" s="231"/>
      <c r="SP31" s="231"/>
      <c r="SQ31" s="231"/>
      <c r="SR31" s="231"/>
      <c r="SS31" s="231"/>
      <c r="ST31" s="231"/>
      <c r="SU31" s="231"/>
      <c r="SV31" s="231"/>
      <c r="SW31" s="231"/>
      <c r="SX31" s="231"/>
      <c r="SY31" s="231"/>
      <c r="SZ31" s="231"/>
      <c r="TA31" s="231"/>
      <c r="TB31" s="231"/>
      <c r="TC31" s="231"/>
    </row>
    <row r="32" spans="1:523" s="64" customFormat="1" ht="15.95" customHeight="1" x14ac:dyDescent="0.3">
      <c r="A32" s="62"/>
      <c r="B32" s="62"/>
      <c r="C32" s="62">
        <v>3214</v>
      </c>
      <c r="D32" s="62"/>
      <c r="E32" s="187" t="s">
        <v>188</v>
      </c>
      <c r="H32" s="170">
        <f t="shared" si="0"/>
        <v>105</v>
      </c>
      <c r="I32" s="171">
        <f>SUM(I33)</f>
        <v>0</v>
      </c>
      <c r="J32" s="171">
        <f t="shared" ref="J32:N32" si="29">SUM(J33)</f>
        <v>0</v>
      </c>
      <c r="K32" s="171">
        <f t="shared" si="29"/>
        <v>105</v>
      </c>
      <c r="L32" s="171">
        <f t="shared" si="29"/>
        <v>0</v>
      </c>
      <c r="M32" s="171">
        <f t="shared" si="29"/>
        <v>0</v>
      </c>
      <c r="N32" s="171">
        <f t="shared" si="29"/>
        <v>0</v>
      </c>
      <c r="O32" s="170">
        <f t="shared" si="8"/>
        <v>105</v>
      </c>
      <c r="P32" s="171">
        <f>SUM(P33)</f>
        <v>0</v>
      </c>
      <c r="Q32" s="171">
        <f t="shared" ref="Q32:V32" si="30">SUM(Q33)</f>
        <v>0</v>
      </c>
      <c r="R32" s="171">
        <f t="shared" si="30"/>
        <v>105</v>
      </c>
      <c r="S32" s="171">
        <f t="shared" si="30"/>
        <v>0</v>
      </c>
      <c r="T32" s="171">
        <f t="shared" si="30"/>
        <v>0</v>
      </c>
      <c r="U32" s="171">
        <f t="shared" si="30"/>
        <v>0</v>
      </c>
      <c r="V32" s="171">
        <f t="shared" si="30"/>
        <v>0</v>
      </c>
      <c r="W32" s="61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0"/>
      <c r="GT32" s="230"/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0"/>
      <c r="HI32" s="230"/>
      <c r="HJ32" s="230"/>
      <c r="HK32" s="230"/>
      <c r="HL32" s="230"/>
      <c r="HM32" s="230"/>
      <c r="HN32" s="230"/>
      <c r="HO32" s="230"/>
      <c r="HP32" s="230"/>
      <c r="HQ32" s="230"/>
      <c r="HR32" s="230"/>
      <c r="HS32" s="230"/>
      <c r="HT32" s="230"/>
      <c r="HU32" s="230"/>
      <c r="HV32" s="230"/>
      <c r="HW32" s="230"/>
      <c r="HX32" s="230"/>
      <c r="HY32" s="230"/>
      <c r="HZ32" s="230"/>
      <c r="IA32" s="230"/>
      <c r="IB32" s="230"/>
      <c r="IC32" s="230"/>
      <c r="ID32" s="230"/>
      <c r="IE32" s="230"/>
      <c r="IF32" s="230"/>
      <c r="IG32" s="230"/>
      <c r="IH32" s="230"/>
      <c r="II32" s="230"/>
      <c r="IJ32" s="230"/>
      <c r="IK32" s="230"/>
      <c r="IL32" s="230"/>
      <c r="IM32" s="230"/>
      <c r="IN32" s="230"/>
      <c r="IO32" s="230"/>
      <c r="IP32" s="230"/>
      <c r="IQ32" s="230"/>
      <c r="IR32" s="230"/>
      <c r="IS32" s="230"/>
      <c r="IT32" s="230"/>
      <c r="IU32" s="230"/>
      <c r="IV32" s="230"/>
      <c r="IW32" s="230"/>
      <c r="IX32" s="230"/>
      <c r="IY32" s="230"/>
      <c r="IZ32" s="230"/>
      <c r="JA32" s="230"/>
      <c r="JB32" s="230"/>
      <c r="JC32" s="230"/>
      <c r="JD32" s="230"/>
      <c r="JE32" s="230"/>
      <c r="JF32" s="230"/>
      <c r="JG32" s="230"/>
      <c r="JH32" s="230"/>
      <c r="JI32" s="230"/>
      <c r="JJ32" s="230"/>
      <c r="JK32" s="230"/>
      <c r="JL32" s="230"/>
      <c r="JM32" s="230"/>
      <c r="JN32" s="230"/>
      <c r="JO32" s="230"/>
      <c r="JP32" s="230"/>
      <c r="JQ32" s="230"/>
      <c r="JR32" s="230"/>
      <c r="JS32" s="230"/>
      <c r="JT32" s="230"/>
      <c r="JU32" s="230"/>
      <c r="JV32" s="230"/>
      <c r="JW32" s="230"/>
      <c r="JX32" s="230"/>
      <c r="JY32" s="230"/>
      <c r="JZ32" s="230"/>
      <c r="KA32" s="230"/>
      <c r="KB32" s="230"/>
      <c r="KC32" s="230"/>
      <c r="KD32" s="230"/>
      <c r="KE32" s="230"/>
      <c r="KF32" s="230"/>
      <c r="KG32" s="230"/>
      <c r="KH32" s="230"/>
      <c r="KI32" s="230"/>
      <c r="KJ32" s="230"/>
      <c r="KK32" s="230"/>
      <c r="KL32" s="230"/>
      <c r="KM32" s="230"/>
      <c r="KN32" s="230"/>
      <c r="KO32" s="230"/>
      <c r="KP32" s="230"/>
      <c r="KQ32" s="230"/>
      <c r="KR32" s="230"/>
      <c r="KS32" s="230"/>
      <c r="KT32" s="230"/>
      <c r="KU32" s="230"/>
      <c r="KV32" s="230"/>
      <c r="KW32" s="230"/>
      <c r="KX32" s="230"/>
      <c r="KY32" s="230"/>
      <c r="KZ32" s="230"/>
      <c r="LA32" s="230"/>
      <c r="LB32" s="230"/>
      <c r="LC32" s="230"/>
      <c r="LD32" s="230"/>
      <c r="LE32" s="230"/>
      <c r="LF32" s="230"/>
      <c r="LG32" s="230"/>
      <c r="LH32" s="230"/>
      <c r="LI32" s="230"/>
      <c r="LJ32" s="230"/>
      <c r="LK32" s="230"/>
      <c r="LL32" s="230"/>
      <c r="LM32" s="230"/>
      <c r="LN32" s="230"/>
      <c r="LO32" s="230"/>
      <c r="LP32" s="230"/>
      <c r="LQ32" s="230"/>
      <c r="LR32" s="230"/>
      <c r="LS32" s="230"/>
      <c r="LT32" s="230"/>
      <c r="LU32" s="230"/>
      <c r="LV32" s="230"/>
      <c r="LW32" s="230"/>
      <c r="LX32" s="230"/>
      <c r="LY32" s="230"/>
      <c r="LZ32" s="230"/>
      <c r="MA32" s="230"/>
      <c r="MB32" s="230"/>
      <c r="MC32" s="230"/>
      <c r="MD32" s="230"/>
      <c r="ME32" s="230"/>
      <c r="MF32" s="230"/>
      <c r="MG32" s="230"/>
      <c r="MH32" s="230"/>
      <c r="MI32" s="230"/>
      <c r="MJ32" s="230"/>
      <c r="MK32" s="230"/>
      <c r="ML32" s="230"/>
      <c r="MM32" s="230"/>
      <c r="MN32" s="230"/>
      <c r="MO32" s="230"/>
      <c r="MP32" s="230"/>
      <c r="MQ32" s="230"/>
      <c r="MR32" s="230"/>
      <c r="MS32" s="230"/>
      <c r="MT32" s="230"/>
      <c r="MU32" s="230"/>
      <c r="MV32" s="230"/>
      <c r="MW32" s="230"/>
      <c r="MX32" s="230"/>
      <c r="MY32" s="230"/>
      <c r="MZ32" s="230"/>
      <c r="NA32" s="230"/>
      <c r="NB32" s="230"/>
      <c r="NC32" s="230"/>
      <c r="ND32" s="230"/>
      <c r="NE32" s="230"/>
      <c r="NF32" s="230"/>
      <c r="NG32" s="230"/>
      <c r="NH32" s="230"/>
      <c r="NI32" s="230"/>
      <c r="NJ32" s="230"/>
      <c r="NK32" s="230"/>
      <c r="NL32" s="230"/>
      <c r="NM32" s="230"/>
      <c r="NN32" s="230"/>
      <c r="NO32" s="230"/>
      <c r="NP32" s="230"/>
      <c r="NQ32" s="230"/>
      <c r="NR32" s="230"/>
      <c r="NS32" s="230"/>
      <c r="NT32" s="230"/>
      <c r="NU32" s="230"/>
      <c r="NV32" s="230"/>
      <c r="NW32" s="230"/>
      <c r="NX32" s="230"/>
      <c r="NY32" s="230"/>
      <c r="NZ32" s="230"/>
      <c r="OA32" s="230"/>
      <c r="OB32" s="230"/>
      <c r="OC32" s="230"/>
      <c r="OD32" s="230"/>
      <c r="OE32" s="230"/>
      <c r="OF32" s="230"/>
      <c r="OG32" s="230"/>
      <c r="OH32" s="230"/>
      <c r="OI32" s="230"/>
      <c r="OJ32" s="230"/>
      <c r="OK32" s="230"/>
      <c r="OL32" s="230"/>
      <c r="OM32" s="230"/>
      <c r="ON32" s="230"/>
      <c r="OO32" s="230"/>
      <c r="OP32" s="230"/>
      <c r="OQ32" s="230"/>
      <c r="OR32" s="230"/>
      <c r="OS32" s="230"/>
      <c r="OT32" s="230"/>
      <c r="OU32" s="230"/>
      <c r="OV32" s="230"/>
      <c r="OW32" s="230"/>
      <c r="OX32" s="230"/>
      <c r="OY32" s="230"/>
      <c r="OZ32" s="230"/>
      <c r="PA32" s="230"/>
      <c r="PB32" s="230"/>
      <c r="PC32" s="230"/>
      <c r="PD32" s="230"/>
      <c r="PE32" s="230"/>
      <c r="PF32" s="230"/>
      <c r="PG32" s="230"/>
      <c r="PH32" s="230"/>
      <c r="PI32" s="230"/>
      <c r="PJ32" s="230"/>
      <c r="PK32" s="230"/>
      <c r="PL32" s="230"/>
      <c r="PM32" s="230"/>
      <c r="PN32" s="230"/>
      <c r="PO32" s="230"/>
      <c r="PP32" s="230"/>
      <c r="PQ32" s="230"/>
      <c r="PR32" s="230"/>
      <c r="PS32" s="230"/>
      <c r="PT32" s="230"/>
      <c r="PU32" s="230"/>
      <c r="PV32" s="230"/>
      <c r="PW32" s="230"/>
      <c r="PX32" s="230"/>
      <c r="PY32" s="230"/>
      <c r="PZ32" s="230"/>
      <c r="QA32" s="230"/>
      <c r="QB32" s="230"/>
      <c r="QC32" s="230"/>
      <c r="QD32" s="230"/>
      <c r="QE32" s="230"/>
      <c r="QF32" s="230"/>
      <c r="QG32" s="230"/>
      <c r="QH32" s="230"/>
      <c r="QI32" s="230"/>
      <c r="QJ32" s="230"/>
      <c r="QK32" s="230"/>
      <c r="QL32" s="230"/>
      <c r="QM32" s="230"/>
      <c r="QN32" s="230"/>
      <c r="QO32" s="230"/>
      <c r="QP32" s="230"/>
      <c r="QQ32" s="230"/>
      <c r="QR32" s="230"/>
      <c r="QS32" s="230"/>
      <c r="QT32" s="230"/>
      <c r="QU32" s="230"/>
      <c r="QV32" s="230"/>
      <c r="QW32" s="230"/>
      <c r="QX32" s="230"/>
      <c r="QY32" s="230"/>
      <c r="QZ32" s="230"/>
      <c r="RA32" s="230"/>
      <c r="RB32" s="230"/>
      <c r="RC32" s="230"/>
      <c r="RD32" s="230"/>
      <c r="RE32" s="230"/>
      <c r="RF32" s="230"/>
      <c r="RG32" s="230"/>
      <c r="RH32" s="230"/>
      <c r="RI32" s="230"/>
      <c r="RJ32" s="230"/>
      <c r="RK32" s="230"/>
      <c r="RL32" s="230"/>
      <c r="RM32" s="230"/>
      <c r="RN32" s="230"/>
      <c r="RO32" s="230"/>
      <c r="RP32" s="230"/>
      <c r="RQ32" s="230"/>
      <c r="RR32" s="230"/>
      <c r="RS32" s="230"/>
      <c r="RT32" s="230"/>
      <c r="RU32" s="230"/>
      <c r="RV32" s="230"/>
      <c r="RW32" s="230"/>
      <c r="RX32" s="230"/>
      <c r="RY32" s="230"/>
      <c r="RZ32" s="230"/>
      <c r="SA32" s="230"/>
      <c r="SB32" s="230"/>
      <c r="SC32" s="230"/>
      <c r="SD32" s="230"/>
      <c r="SE32" s="230"/>
      <c r="SF32" s="230"/>
      <c r="SG32" s="230"/>
      <c r="SH32" s="230"/>
      <c r="SI32" s="230"/>
      <c r="SJ32" s="230"/>
      <c r="SK32" s="230"/>
      <c r="SL32" s="230"/>
      <c r="SM32" s="230"/>
      <c r="SN32" s="230"/>
      <c r="SO32" s="230"/>
      <c r="SP32" s="230"/>
      <c r="SQ32" s="230"/>
      <c r="SR32" s="230"/>
      <c r="SS32" s="230"/>
      <c r="ST32" s="230"/>
      <c r="SU32" s="230"/>
      <c r="SV32" s="230"/>
      <c r="SW32" s="230"/>
      <c r="SX32" s="230"/>
      <c r="SY32" s="230"/>
      <c r="SZ32" s="230"/>
      <c r="TA32" s="230"/>
      <c r="TB32" s="230"/>
      <c r="TC32" s="230"/>
    </row>
    <row r="33" spans="1:523" s="58" customFormat="1" ht="32.25" customHeight="1" x14ac:dyDescent="0.3">
      <c r="A33" s="65"/>
      <c r="B33" s="65"/>
      <c r="C33" s="66"/>
      <c r="D33" s="65">
        <v>32141</v>
      </c>
      <c r="E33" s="189" t="s">
        <v>189</v>
      </c>
      <c r="F33" s="61"/>
      <c r="G33" s="61"/>
      <c r="H33" s="172">
        <f t="shared" si="0"/>
        <v>105</v>
      </c>
      <c r="I33" s="173"/>
      <c r="J33" s="173"/>
      <c r="K33" s="173">
        <v>105</v>
      </c>
      <c r="L33" s="173"/>
      <c r="M33" s="173"/>
      <c r="N33" s="173"/>
      <c r="O33" s="172">
        <f t="shared" si="8"/>
        <v>105</v>
      </c>
      <c r="P33" s="173"/>
      <c r="Q33" s="173"/>
      <c r="R33" s="173">
        <v>105</v>
      </c>
      <c r="S33" s="173"/>
      <c r="T33" s="173"/>
      <c r="U33" s="173"/>
      <c r="V33" s="173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1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31"/>
      <c r="HU33" s="231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  <c r="IO33" s="231"/>
      <c r="IP33" s="231"/>
      <c r="IQ33" s="231"/>
      <c r="IR33" s="231"/>
      <c r="IS33" s="231"/>
      <c r="IT33" s="231"/>
      <c r="IU33" s="231"/>
      <c r="IV33" s="231"/>
      <c r="IW33" s="231"/>
      <c r="IX33" s="231"/>
      <c r="IY33" s="231"/>
      <c r="IZ33" s="231"/>
      <c r="JA33" s="231"/>
      <c r="JB33" s="231"/>
      <c r="JC33" s="231"/>
      <c r="JD33" s="231"/>
      <c r="JE33" s="231"/>
      <c r="JF33" s="231"/>
      <c r="JG33" s="231"/>
      <c r="JH33" s="231"/>
      <c r="JI33" s="231"/>
      <c r="JJ33" s="231"/>
      <c r="JK33" s="231"/>
      <c r="JL33" s="231"/>
      <c r="JM33" s="231"/>
      <c r="JN33" s="231"/>
      <c r="JO33" s="231"/>
      <c r="JP33" s="231"/>
      <c r="JQ33" s="231"/>
      <c r="JR33" s="231"/>
      <c r="JS33" s="231"/>
      <c r="JT33" s="231"/>
      <c r="JU33" s="231"/>
      <c r="JV33" s="231"/>
      <c r="JW33" s="231"/>
      <c r="JX33" s="231"/>
      <c r="JY33" s="231"/>
      <c r="JZ33" s="231"/>
      <c r="KA33" s="231"/>
      <c r="KB33" s="231"/>
      <c r="KC33" s="231"/>
      <c r="KD33" s="231"/>
      <c r="KE33" s="231"/>
      <c r="KF33" s="231"/>
      <c r="KG33" s="231"/>
      <c r="KH33" s="231"/>
      <c r="KI33" s="231"/>
      <c r="KJ33" s="231"/>
      <c r="KK33" s="231"/>
      <c r="KL33" s="231"/>
      <c r="KM33" s="231"/>
      <c r="KN33" s="231"/>
      <c r="KO33" s="231"/>
      <c r="KP33" s="231"/>
      <c r="KQ33" s="231"/>
      <c r="KR33" s="231"/>
      <c r="KS33" s="231"/>
      <c r="KT33" s="231"/>
      <c r="KU33" s="231"/>
      <c r="KV33" s="231"/>
      <c r="KW33" s="231"/>
      <c r="KX33" s="231"/>
      <c r="KY33" s="231"/>
      <c r="KZ33" s="231"/>
      <c r="LA33" s="231"/>
      <c r="LB33" s="231"/>
      <c r="LC33" s="231"/>
      <c r="LD33" s="231"/>
      <c r="LE33" s="231"/>
      <c r="LF33" s="231"/>
      <c r="LG33" s="231"/>
      <c r="LH33" s="231"/>
      <c r="LI33" s="231"/>
      <c r="LJ33" s="231"/>
      <c r="LK33" s="231"/>
      <c r="LL33" s="231"/>
      <c r="LM33" s="231"/>
      <c r="LN33" s="231"/>
      <c r="LO33" s="231"/>
      <c r="LP33" s="231"/>
      <c r="LQ33" s="231"/>
      <c r="LR33" s="231"/>
      <c r="LS33" s="231"/>
      <c r="LT33" s="231"/>
      <c r="LU33" s="231"/>
      <c r="LV33" s="231"/>
      <c r="LW33" s="231"/>
      <c r="LX33" s="231"/>
      <c r="LY33" s="231"/>
      <c r="LZ33" s="231"/>
      <c r="MA33" s="231"/>
      <c r="MB33" s="231"/>
      <c r="MC33" s="231"/>
      <c r="MD33" s="231"/>
      <c r="ME33" s="231"/>
      <c r="MF33" s="231"/>
      <c r="MG33" s="231"/>
      <c r="MH33" s="231"/>
      <c r="MI33" s="231"/>
      <c r="MJ33" s="231"/>
      <c r="MK33" s="231"/>
      <c r="ML33" s="231"/>
      <c r="MM33" s="231"/>
      <c r="MN33" s="231"/>
      <c r="MO33" s="231"/>
      <c r="MP33" s="231"/>
      <c r="MQ33" s="231"/>
      <c r="MR33" s="231"/>
      <c r="MS33" s="231"/>
      <c r="MT33" s="231"/>
      <c r="MU33" s="231"/>
      <c r="MV33" s="231"/>
      <c r="MW33" s="231"/>
      <c r="MX33" s="231"/>
      <c r="MY33" s="231"/>
      <c r="MZ33" s="231"/>
      <c r="NA33" s="231"/>
      <c r="NB33" s="231"/>
      <c r="NC33" s="231"/>
      <c r="ND33" s="231"/>
      <c r="NE33" s="231"/>
      <c r="NF33" s="231"/>
      <c r="NG33" s="231"/>
      <c r="NH33" s="231"/>
      <c r="NI33" s="231"/>
      <c r="NJ33" s="231"/>
      <c r="NK33" s="231"/>
      <c r="NL33" s="231"/>
      <c r="NM33" s="231"/>
      <c r="NN33" s="231"/>
      <c r="NO33" s="231"/>
      <c r="NP33" s="231"/>
      <c r="NQ33" s="231"/>
      <c r="NR33" s="231"/>
      <c r="NS33" s="231"/>
      <c r="NT33" s="231"/>
      <c r="NU33" s="231"/>
      <c r="NV33" s="231"/>
      <c r="NW33" s="231"/>
      <c r="NX33" s="231"/>
      <c r="NY33" s="231"/>
      <c r="NZ33" s="231"/>
      <c r="OA33" s="231"/>
      <c r="OB33" s="231"/>
      <c r="OC33" s="231"/>
      <c r="OD33" s="231"/>
      <c r="OE33" s="231"/>
      <c r="OF33" s="231"/>
      <c r="OG33" s="231"/>
      <c r="OH33" s="231"/>
      <c r="OI33" s="231"/>
      <c r="OJ33" s="231"/>
      <c r="OK33" s="231"/>
      <c r="OL33" s="231"/>
      <c r="OM33" s="231"/>
      <c r="ON33" s="231"/>
      <c r="OO33" s="231"/>
      <c r="OP33" s="231"/>
      <c r="OQ33" s="231"/>
      <c r="OR33" s="231"/>
      <c r="OS33" s="231"/>
      <c r="OT33" s="231"/>
      <c r="OU33" s="231"/>
      <c r="OV33" s="231"/>
      <c r="OW33" s="231"/>
      <c r="OX33" s="231"/>
      <c r="OY33" s="231"/>
      <c r="OZ33" s="231"/>
      <c r="PA33" s="231"/>
      <c r="PB33" s="231"/>
      <c r="PC33" s="231"/>
      <c r="PD33" s="231"/>
      <c r="PE33" s="231"/>
      <c r="PF33" s="231"/>
      <c r="PG33" s="231"/>
      <c r="PH33" s="231"/>
      <c r="PI33" s="231"/>
      <c r="PJ33" s="231"/>
      <c r="PK33" s="231"/>
      <c r="PL33" s="231"/>
      <c r="PM33" s="231"/>
      <c r="PN33" s="231"/>
      <c r="PO33" s="231"/>
      <c r="PP33" s="231"/>
      <c r="PQ33" s="231"/>
      <c r="PR33" s="231"/>
      <c r="PS33" s="231"/>
      <c r="PT33" s="231"/>
      <c r="PU33" s="231"/>
      <c r="PV33" s="231"/>
      <c r="PW33" s="231"/>
      <c r="PX33" s="231"/>
      <c r="PY33" s="231"/>
      <c r="PZ33" s="231"/>
      <c r="QA33" s="231"/>
      <c r="QB33" s="231"/>
      <c r="QC33" s="231"/>
      <c r="QD33" s="231"/>
      <c r="QE33" s="231"/>
      <c r="QF33" s="231"/>
      <c r="QG33" s="231"/>
      <c r="QH33" s="231"/>
      <c r="QI33" s="231"/>
      <c r="QJ33" s="231"/>
      <c r="QK33" s="231"/>
      <c r="QL33" s="231"/>
      <c r="QM33" s="231"/>
      <c r="QN33" s="231"/>
      <c r="QO33" s="231"/>
      <c r="QP33" s="231"/>
      <c r="QQ33" s="231"/>
      <c r="QR33" s="231"/>
      <c r="QS33" s="231"/>
      <c r="QT33" s="231"/>
      <c r="QU33" s="231"/>
      <c r="QV33" s="231"/>
      <c r="QW33" s="231"/>
      <c r="QX33" s="231"/>
      <c r="QY33" s="231"/>
      <c r="QZ33" s="231"/>
      <c r="RA33" s="231"/>
      <c r="RB33" s="231"/>
      <c r="RC33" s="231"/>
      <c r="RD33" s="231"/>
      <c r="RE33" s="231"/>
      <c r="RF33" s="231"/>
      <c r="RG33" s="231"/>
      <c r="RH33" s="231"/>
      <c r="RI33" s="231"/>
      <c r="RJ33" s="231"/>
      <c r="RK33" s="231"/>
      <c r="RL33" s="231"/>
      <c r="RM33" s="231"/>
      <c r="RN33" s="231"/>
      <c r="RO33" s="231"/>
      <c r="RP33" s="231"/>
      <c r="RQ33" s="231"/>
      <c r="RR33" s="231"/>
      <c r="RS33" s="231"/>
      <c r="RT33" s="231"/>
      <c r="RU33" s="231"/>
      <c r="RV33" s="231"/>
      <c r="RW33" s="231"/>
      <c r="RX33" s="231"/>
      <c r="RY33" s="231"/>
      <c r="RZ33" s="231"/>
      <c r="SA33" s="231"/>
      <c r="SB33" s="231"/>
      <c r="SC33" s="231"/>
      <c r="SD33" s="231"/>
      <c r="SE33" s="231"/>
      <c r="SF33" s="231"/>
      <c r="SG33" s="231"/>
      <c r="SH33" s="231"/>
      <c r="SI33" s="231"/>
      <c r="SJ33" s="231"/>
      <c r="SK33" s="231"/>
      <c r="SL33" s="231"/>
      <c r="SM33" s="231"/>
      <c r="SN33" s="231"/>
      <c r="SO33" s="231"/>
      <c r="SP33" s="231"/>
      <c r="SQ33" s="231"/>
      <c r="SR33" s="231"/>
      <c r="SS33" s="231"/>
      <c r="ST33" s="231"/>
      <c r="SU33" s="231"/>
      <c r="SV33" s="231"/>
      <c r="SW33" s="231"/>
      <c r="SX33" s="231"/>
      <c r="SY33" s="231"/>
      <c r="SZ33" s="231"/>
      <c r="TA33" s="231"/>
      <c r="TB33" s="231"/>
      <c r="TC33" s="231"/>
    </row>
    <row r="34" spans="1:523" s="60" customFormat="1" ht="15.95" customHeight="1" x14ac:dyDescent="0.3">
      <c r="A34" s="59"/>
      <c r="B34" s="59">
        <v>322</v>
      </c>
      <c r="C34" s="59"/>
      <c r="D34" s="59"/>
      <c r="E34" s="186" t="s">
        <v>89</v>
      </c>
      <c r="H34" s="168">
        <f t="shared" si="0"/>
        <v>11932</v>
      </c>
      <c r="I34" s="169">
        <f t="shared" ref="I34:N34" si="31">I35+I44+I46+I41</f>
        <v>8899</v>
      </c>
      <c r="J34" s="169">
        <f t="shared" si="31"/>
        <v>0</v>
      </c>
      <c r="K34" s="169">
        <f t="shared" si="31"/>
        <v>1233</v>
      </c>
      <c r="L34" s="169">
        <f t="shared" si="31"/>
        <v>1800</v>
      </c>
      <c r="M34" s="169">
        <f t="shared" si="31"/>
        <v>0</v>
      </c>
      <c r="N34" s="169">
        <f t="shared" si="31"/>
        <v>0</v>
      </c>
      <c r="O34" s="168">
        <f t="shared" si="8"/>
        <v>12205.31</v>
      </c>
      <c r="P34" s="169">
        <f t="shared" ref="P34:U34" si="32">P35+P44+P46+P41</f>
        <v>8899</v>
      </c>
      <c r="Q34" s="169">
        <f t="shared" si="32"/>
        <v>0</v>
      </c>
      <c r="R34" s="169">
        <f t="shared" si="32"/>
        <v>1233</v>
      </c>
      <c r="S34" s="169">
        <f t="shared" si="32"/>
        <v>1900</v>
      </c>
      <c r="T34" s="169">
        <f t="shared" si="32"/>
        <v>0</v>
      </c>
      <c r="U34" s="169">
        <f t="shared" si="32"/>
        <v>0</v>
      </c>
      <c r="V34" s="169">
        <f t="shared" ref="V34" si="33">V35+V44+V46+V41</f>
        <v>173.31</v>
      </c>
      <c r="W34" s="61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  <c r="GA34" s="229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29"/>
      <c r="HG34" s="229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  <c r="IW34" s="229"/>
      <c r="IX34" s="229"/>
      <c r="IY34" s="229"/>
      <c r="IZ34" s="229"/>
      <c r="JA34" s="229"/>
      <c r="JB34" s="229"/>
      <c r="JC34" s="229"/>
      <c r="JD34" s="229"/>
      <c r="JE34" s="229"/>
      <c r="JF34" s="229"/>
      <c r="JG34" s="229"/>
      <c r="JH34" s="229"/>
      <c r="JI34" s="229"/>
      <c r="JJ34" s="229"/>
      <c r="JK34" s="229"/>
      <c r="JL34" s="229"/>
      <c r="JM34" s="229"/>
      <c r="JN34" s="229"/>
      <c r="JO34" s="229"/>
      <c r="JP34" s="229"/>
      <c r="JQ34" s="229"/>
      <c r="JR34" s="229"/>
      <c r="JS34" s="229"/>
      <c r="JT34" s="229"/>
      <c r="JU34" s="229"/>
      <c r="JV34" s="229"/>
      <c r="JW34" s="229"/>
      <c r="JX34" s="229"/>
      <c r="JY34" s="229"/>
      <c r="JZ34" s="229"/>
      <c r="KA34" s="229"/>
      <c r="KB34" s="229"/>
      <c r="KC34" s="229"/>
      <c r="KD34" s="229"/>
      <c r="KE34" s="229"/>
      <c r="KF34" s="229"/>
      <c r="KG34" s="229"/>
      <c r="KH34" s="229"/>
      <c r="KI34" s="229"/>
      <c r="KJ34" s="229"/>
      <c r="KK34" s="229"/>
      <c r="KL34" s="229"/>
      <c r="KM34" s="229"/>
      <c r="KN34" s="229"/>
      <c r="KO34" s="229"/>
      <c r="KP34" s="229"/>
      <c r="KQ34" s="229"/>
      <c r="KR34" s="229"/>
      <c r="KS34" s="229"/>
      <c r="KT34" s="229"/>
      <c r="KU34" s="229"/>
      <c r="KV34" s="229"/>
      <c r="KW34" s="229"/>
      <c r="KX34" s="229"/>
      <c r="KY34" s="229"/>
      <c r="KZ34" s="229"/>
      <c r="LA34" s="229"/>
      <c r="LB34" s="229"/>
      <c r="LC34" s="229"/>
      <c r="LD34" s="229"/>
      <c r="LE34" s="229"/>
      <c r="LF34" s="229"/>
      <c r="LG34" s="229"/>
      <c r="LH34" s="229"/>
      <c r="LI34" s="229"/>
      <c r="LJ34" s="229"/>
      <c r="LK34" s="229"/>
      <c r="LL34" s="229"/>
      <c r="LM34" s="229"/>
      <c r="LN34" s="229"/>
      <c r="LO34" s="229"/>
      <c r="LP34" s="229"/>
      <c r="LQ34" s="229"/>
      <c r="LR34" s="229"/>
      <c r="LS34" s="229"/>
      <c r="LT34" s="229"/>
      <c r="LU34" s="229"/>
      <c r="LV34" s="229"/>
      <c r="LW34" s="229"/>
      <c r="LX34" s="229"/>
      <c r="LY34" s="229"/>
      <c r="LZ34" s="229"/>
      <c r="MA34" s="229"/>
      <c r="MB34" s="229"/>
      <c r="MC34" s="229"/>
      <c r="MD34" s="229"/>
      <c r="ME34" s="229"/>
      <c r="MF34" s="229"/>
      <c r="MG34" s="229"/>
      <c r="MH34" s="229"/>
      <c r="MI34" s="229"/>
      <c r="MJ34" s="229"/>
      <c r="MK34" s="229"/>
      <c r="ML34" s="229"/>
      <c r="MM34" s="229"/>
      <c r="MN34" s="229"/>
      <c r="MO34" s="229"/>
      <c r="MP34" s="229"/>
      <c r="MQ34" s="229"/>
      <c r="MR34" s="229"/>
      <c r="MS34" s="229"/>
      <c r="MT34" s="229"/>
      <c r="MU34" s="229"/>
      <c r="MV34" s="229"/>
      <c r="MW34" s="229"/>
      <c r="MX34" s="229"/>
      <c r="MY34" s="229"/>
      <c r="MZ34" s="229"/>
      <c r="NA34" s="229"/>
      <c r="NB34" s="229"/>
      <c r="NC34" s="229"/>
      <c r="ND34" s="229"/>
      <c r="NE34" s="229"/>
      <c r="NF34" s="229"/>
      <c r="NG34" s="229"/>
      <c r="NH34" s="229"/>
      <c r="NI34" s="229"/>
      <c r="NJ34" s="229"/>
      <c r="NK34" s="229"/>
      <c r="NL34" s="229"/>
      <c r="NM34" s="229"/>
      <c r="NN34" s="229"/>
      <c r="NO34" s="229"/>
      <c r="NP34" s="229"/>
      <c r="NQ34" s="229"/>
      <c r="NR34" s="229"/>
      <c r="NS34" s="229"/>
      <c r="NT34" s="229"/>
      <c r="NU34" s="229"/>
      <c r="NV34" s="229"/>
      <c r="NW34" s="229"/>
      <c r="NX34" s="229"/>
      <c r="NY34" s="229"/>
      <c r="NZ34" s="229"/>
      <c r="OA34" s="229"/>
      <c r="OB34" s="229"/>
      <c r="OC34" s="229"/>
      <c r="OD34" s="229"/>
      <c r="OE34" s="229"/>
      <c r="OF34" s="229"/>
      <c r="OG34" s="229"/>
      <c r="OH34" s="229"/>
      <c r="OI34" s="229"/>
      <c r="OJ34" s="229"/>
      <c r="OK34" s="229"/>
      <c r="OL34" s="229"/>
      <c r="OM34" s="229"/>
      <c r="ON34" s="229"/>
      <c r="OO34" s="229"/>
      <c r="OP34" s="229"/>
      <c r="OQ34" s="229"/>
      <c r="OR34" s="229"/>
      <c r="OS34" s="229"/>
      <c r="OT34" s="229"/>
      <c r="OU34" s="229"/>
      <c r="OV34" s="229"/>
      <c r="OW34" s="229"/>
      <c r="OX34" s="229"/>
      <c r="OY34" s="229"/>
      <c r="OZ34" s="229"/>
      <c r="PA34" s="229"/>
      <c r="PB34" s="229"/>
      <c r="PC34" s="229"/>
      <c r="PD34" s="229"/>
      <c r="PE34" s="229"/>
      <c r="PF34" s="229"/>
      <c r="PG34" s="229"/>
      <c r="PH34" s="229"/>
      <c r="PI34" s="229"/>
      <c r="PJ34" s="229"/>
      <c r="PK34" s="229"/>
      <c r="PL34" s="229"/>
      <c r="PM34" s="229"/>
      <c r="PN34" s="229"/>
      <c r="PO34" s="229"/>
      <c r="PP34" s="229"/>
      <c r="PQ34" s="229"/>
      <c r="PR34" s="229"/>
      <c r="PS34" s="229"/>
      <c r="PT34" s="229"/>
      <c r="PU34" s="229"/>
      <c r="PV34" s="229"/>
      <c r="PW34" s="229"/>
      <c r="PX34" s="229"/>
      <c r="PY34" s="229"/>
      <c r="PZ34" s="229"/>
      <c r="QA34" s="229"/>
      <c r="QB34" s="229"/>
      <c r="QC34" s="229"/>
      <c r="QD34" s="229"/>
      <c r="QE34" s="229"/>
      <c r="QF34" s="229"/>
      <c r="QG34" s="229"/>
      <c r="QH34" s="229"/>
      <c r="QI34" s="229"/>
      <c r="QJ34" s="229"/>
      <c r="QK34" s="229"/>
      <c r="QL34" s="229"/>
      <c r="QM34" s="229"/>
      <c r="QN34" s="229"/>
      <c r="QO34" s="229"/>
      <c r="QP34" s="229"/>
      <c r="QQ34" s="229"/>
      <c r="QR34" s="229"/>
      <c r="QS34" s="229"/>
      <c r="QT34" s="229"/>
      <c r="QU34" s="229"/>
      <c r="QV34" s="229"/>
      <c r="QW34" s="229"/>
      <c r="QX34" s="229"/>
      <c r="QY34" s="229"/>
      <c r="QZ34" s="229"/>
      <c r="RA34" s="229"/>
      <c r="RB34" s="229"/>
      <c r="RC34" s="229"/>
      <c r="RD34" s="229"/>
      <c r="RE34" s="229"/>
      <c r="RF34" s="229"/>
      <c r="RG34" s="229"/>
      <c r="RH34" s="229"/>
      <c r="RI34" s="229"/>
      <c r="RJ34" s="229"/>
      <c r="RK34" s="229"/>
      <c r="RL34" s="229"/>
      <c r="RM34" s="229"/>
      <c r="RN34" s="229"/>
      <c r="RO34" s="229"/>
      <c r="RP34" s="229"/>
      <c r="RQ34" s="229"/>
      <c r="RR34" s="229"/>
      <c r="RS34" s="229"/>
      <c r="RT34" s="229"/>
      <c r="RU34" s="229"/>
      <c r="RV34" s="229"/>
      <c r="RW34" s="229"/>
      <c r="RX34" s="229"/>
      <c r="RY34" s="229"/>
      <c r="RZ34" s="229"/>
      <c r="SA34" s="229"/>
      <c r="SB34" s="229"/>
      <c r="SC34" s="229"/>
      <c r="SD34" s="229"/>
      <c r="SE34" s="229"/>
      <c r="SF34" s="229"/>
      <c r="SG34" s="229"/>
      <c r="SH34" s="229"/>
      <c r="SI34" s="229"/>
      <c r="SJ34" s="229"/>
      <c r="SK34" s="229"/>
      <c r="SL34" s="229"/>
      <c r="SM34" s="229"/>
      <c r="SN34" s="229"/>
      <c r="SO34" s="229"/>
      <c r="SP34" s="229"/>
      <c r="SQ34" s="229"/>
      <c r="SR34" s="229"/>
      <c r="SS34" s="229"/>
      <c r="ST34" s="229"/>
      <c r="SU34" s="229"/>
      <c r="SV34" s="229"/>
      <c r="SW34" s="229"/>
      <c r="SX34" s="229"/>
      <c r="SY34" s="229"/>
      <c r="SZ34" s="229"/>
      <c r="TA34" s="229"/>
      <c r="TB34" s="229"/>
      <c r="TC34" s="229"/>
    </row>
    <row r="35" spans="1:523" s="64" customFormat="1" ht="15.95" customHeight="1" x14ac:dyDescent="0.3">
      <c r="A35" s="62"/>
      <c r="B35" s="62"/>
      <c r="C35" s="62">
        <v>3221</v>
      </c>
      <c r="D35" s="62"/>
      <c r="E35" s="187" t="s">
        <v>90</v>
      </c>
      <c r="F35" s="63">
        <f>SUM(F36:F40)</f>
        <v>0</v>
      </c>
      <c r="G35" s="69">
        <f>SUM(G36:G40)</f>
        <v>0</v>
      </c>
      <c r="H35" s="170">
        <f t="shared" si="0"/>
        <v>2443</v>
      </c>
      <c r="I35" s="171">
        <f>SUM(I36:I40)</f>
        <v>0</v>
      </c>
      <c r="J35" s="171">
        <f t="shared" ref="J35:N35" si="34">SUM(J36:J40)</f>
        <v>0</v>
      </c>
      <c r="K35" s="171">
        <f t="shared" si="34"/>
        <v>850</v>
      </c>
      <c r="L35" s="171">
        <f t="shared" si="34"/>
        <v>1593</v>
      </c>
      <c r="M35" s="171">
        <f t="shared" si="34"/>
        <v>0</v>
      </c>
      <c r="N35" s="171">
        <f t="shared" si="34"/>
        <v>0</v>
      </c>
      <c r="O35" s="170">
        <f t="shared" si="8"/>
        <v>2468</v>
      </c>
      <c r="P35" s="171">
        <f>SUM(P36:P40)</f>
        <v>0</v>
      </c>
      <c r="Q35" s="171">
        <f t="shared" ref="Q35:U35" si="35">SUM(Q36:Q40)</f>
        <v>0</v>
      </c>
      <c r="R35" s="171">
        <f t="shared" si="35"/>
        <v>850</v>
      </c>
      <c r="S35" s="171">
        <f t="shared" si="35"/>
        <v>1618</v>
      </c>
      <c r="T35" s="171">
        <f t="shared" si="35"/>
        <v>0</v>
      </c>
      <c r="U35" s="171">
        <f t="shared" si="35"/>
        <v>0</v>
      </c>
      <c r="V35" s="171">
        <f t="shared" ref="V35" si="36">SUM(V36:V40)</f>
        <v>0</v>
      </c>
      <c r="W35" s="61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/>
      <c r="ED35" s="230"/>
      <c r="EE35" s="230"/>
      <c r="EF35" s="230"/>
      <c r="EG35" s="230"/>
      <c r="EH35" s="230"/>
      <c r="EI35" s="230"/>
      <c r="EJ35" s="230"/>
      <c r="EK35" s="230"/>
      <c r="EL35" s="230"/>
      <c r="EM35" s="230"/>
      <c r="EN35" s="230"/>
      <c r="EO35" s="230"/>
      <c r="EP35" s="230"/>
      <c r="EQ35" s="230"/>
      <c r="ER35" s="230"/>
      <c r="ES35" s="230"/>
      <c r="ET35" s="230"/>
      <c r="EU35" s="230"/>
      <c r="EV35" s="230"/>
      <c r="EW35" s="230"/>
      <c r="EX35" s="230"/>
      <c r="EY35" s="230"/>
      <c r="EZ35" s="230"/>
      <c r="FA35" s="230"/>
      <c r="FB35" s="230"/>
      <c r="FC35" s="230"/>
      <c r="FD35" s="230"/>
      <c r="FE35" s="230"/>
      <c r="FF35" s="230"/>
      <c r="FG35" s="230"/>
      <c r="FH35" s="230"/>
      <c r="FI35" s="230"/>
      <c r="FJ35" s="230"/>
      <c r="FK35" s="230"/>
      <c r="FL35" s="230"/>
      <c r="FM35" s="230"/>
      <c r="FN35" s="230"/>
      <c r="FO35" s="230"/>
      <c r="FP35" s="230"/>
      <c r="FQ35" s="230"/>
      <c r="FR35" s="230"/>
      <c r="FS35" s="230"/>
      <c r="FT35" s="230"/>
      <c r="FU35" s="230"/>
      <c r="FV35" s="230"/>
      <c r="FW35" s="230"/>
      <c r="FX35" s="230"/>
      <c r="FY35" s="230"/>
      <c r="FZ35" s="230"/>
      <c r="GA35" s="230"/>
      <c r="GB35" s="230"/>
      <c r="GC35" s="230"/>
      <c r="GD35" s="230"/>
      <c r="GE35" s="230"/>
      <c r="GF35" s="230"/>
      <c r="GG35" s="230"/>
      <c r="GH35" s="230"/>
      <c r="GI35" s="230"/>
      <c r="GJ35" s="230"/>
      <c r="GK35" s="230"/>
      <c r="GL35" s="230"/>
      <c r="GM35" s="230"/>
      <c r="GN35" s="230"/>
      <c r="GO35" s="230"/>
      <c r="GP35" s="230"/>
      <c r="GQ35" s="230"/>
      <c r="GR35" s="230"/>
      <c r="GS35" s="230"/>
      <c r="GT35" s="230"/>
      <c r="GU35" s="230"/>
      <c r="GV35" s="230"/>
      <c r="GW35" s="230"/>
      <c r="GX35" s="230"/>
      <c r="GY35" s="230"/>
      <c r="GZ35" s="230"/>
      <c r="HA35" s="230"/>
      <c r="HB35" s="230"/>
      <c r="HC35" s="230"/>
      <c r="HD35" s="230"/>
      <c r="HE35" s="230"/>
      <c r="HF35" s="230"/>
      <c r="HG35" s="230"/>
      <c r="HH35" s="230"/>
      <c r="HI35" s="230"/>
      <c r="HJ35" s="230"/>
      <c r="HK35" s="230"/>
      <c r="HL35" s="230"/>
      <c r="HM35" s="230"/>
      <c r="HN35" s="230"/>
      <c r="HO35" s="230"/>
      <c r="HP35" s="230"/>
      <c r="HQ35" s="230"/>
      <c r="HR35" s="230"/>
      <c r="HS35" s="230"/>
      <c r="HT35" s="230"/>
      <c r="HU35" s="230"/>
      <c r="HV35" s="230"/>
      <c r="HW35" s="230"/>
      <c r="HX35" s="230"/>
      <c r="HY35" s="230"/>
      <c r="HZ35" s="230"/>
      <c r="IA35" s="230"/>
      <c r="IB35" s="230"/>
      <c r="IC35" s="230"/>
      <c r="ID35" s="230"/>
      <c r="IE35" s="230"/>
      <c r="IF35" s="230"/>
      <c r="IG35" s="230"/>
      <c r="IH35" s="230"/>
      <c r="II35" s="230"/>
      <c r="IJ35" s="230"/>
      <c r="IK35" s="230"/>
      <c r="IL35" s="230"/>
      <c r="IM35" s="230"/>
      <c r="IN35" s="230"/>
      <c r="IO35" s="230"/>
      <c r="IP35" s="230"/>
      <c r="IQ35" s="230"/>
      <c r="IR35" s="230"/>
      <c r="IS35" s="230"/>
      <c r="IT35" s="230"/>
      <c r="IU35" s="230"/>
      <c r="IV35" s="230"/>
      <c r="IW35" s="230"/>
      <c r="IX35" s="230"/>
      <c r="IY35" s="230"/>
      <c r="IZ35" s="230"/>
      <c r="JA35" s="230"/>
      <c r="JB35" s="230"/>
      <c r="JC35" s="230"/>
      <c r="JD35" s="230"/>
      <c r="JE35" s="230"/>
      <c r="JF35" s="230"/>
      <c r="JG35" s="230"/>
      <c r="JH35" s="230"/>
      <c r="JI35" s="230"/>
      <c r="JJ35" s="230"/>
      <c r="JK35" s="230"/>
      <c r="JL35" s="230"/>
      <c r="JM35" s="230"/>
      <c r="JN35" s="230"/>
      <c r="JO35" s="230"/>
      <c r="JP35" s="230"/>
      <c r="JQ35" s="230"/>
      <c r="JR35" s="230"/>
      <c r="JS35" s="230"/>
      <c r="JT35" s="230"/>
      <c r="JU35" s="230"/>
      <c r="JV35" s="230"/>
      <c r="JW35" s="230"/>
      <c r="JX35" s="230"/>
      <c r="JY35" s="230"/>
      <c r="JZ35" s="230"/>
      <c r="KA35" s="230"/>
      <c r="KB35" s="230"/>
      <c r="KC35" s="230"/>
      <c r="KD35" s="230"/>
      <c r="KE35" s="230"/>
      <c r="KF35" s="230"/>
      <c r="KG35" s="230"/>
      <c r="KH35" s="230"/>
      <c r="KI35" s="230"/>
      <c r="KJ35" s="230"/>
      <c r="KK35" s="230"/>
      <c r="KL35" s="230"/>
      <c r="KM35" s="230"/>
      <c r="KN35" s="230"/>
      <c r="KO35" s="230"/>
      <c r="KP35" s="230"/>
      <c r="KQ35" s="230"/>
      <c r="KR35" s="230"/>
      <c r="KS35" s="230"/>
      <c r="KT35" s="230"/>
      <c r="KU35" s="230"/>
      <c r="KV35" s="230"/>
      <c r="KW35" s="230"/>
      <c r="KX35" s="230"/>
      <c r="KY35" s="230"/>
      <c r="KZ35" s="230"/>
      <c r="LA35" s="230"/>
      <c r="LB35" s="230"/>
      <c r="LC35" s="230"/>
      <c r="LD35" s="230"/>
      <c r="LE35" s="230"/>
      <c r="LF35" s="230"/>
      <c r="LG35" s="230"/>
      <c r="LH35" s="230"/>
      <c r="LI35" s="230"/>
      <c r="LJ35" s="230"/>
      <c r="LK35" s="230"/>
      <c r="LL35" s="230"/>
      <c r="LM35" s="230"/>
      <c r="LN35" s="230"/>
      <c r="LO35" s="230"/>
      <c r="LP35" s="230"/>
      <c r="LQ35" s="230"/>
      <c r="LR35" s="230"/>
      <c r="LS35" s="230"/>
      <c r="LT35" s="230"/>
      <c r="LU35" s="230"/>
      <c r="LV35" s="230"/>
      <c r="LW35" s="230"/>
      <c r="LX35" s="230"/>
      <c r="LY35" s="230"/>
      <c r="LZ35" s="230"/>
      <c r="MA35" s="230"/>
      <c r="MB35" s="230"/>
      <c r="MC35" s="230"/>
      <c r="MD35" s="230"/>
      <c r="ME35" s="230"/>
      <c r="MF35" s="230"/>
      <c r="MG35" s="230"/>
      <c r="MH35" s="230"/>
      <c r="MI35" s="230"/>
      <c r="MJ35" s="230"/>
      <c r="MK35" s="230"/>
      <c r="ML35" s="230"/>
      <c r="MM35" s="230"/>
      <c r="MN35" s="230"/>
      <c r="MO35" s="230"/>
      <c r="MP35" s="230"/>
      <c r="MQ35" s="230"/>
      <c r="MR35" s="230"/>
      <c r="MS35" s="230"/>
      <c r="MT35" s="230"/>
      <c r="MU35" s="230"/>
      <c r="MV35" s="230"/>
      <c r="MW35" s="230"/>
      <c r="MX35" s="230"/>
      <c r="MY35" s="230"/>
      <c r="MZ35" s="230"/>
      <c r="NA35" s="230"/>
      <c r="NB35" s="230"/>
      <c r="NC35" s="230"/>
      <c r="ND35" s="230"/>
      <c r="NE35" s="230"/>
      <c r="NF35" s="230"/>
      <c r="NG35" s="230"/>
      <c r="NH35" s="230"/>
      <c r="NI35" s="230"/>
      <c r="NJ35" s="230"/>
      <c r="NK35" s="230"/>
      <c r="NL35" s="230"/>
      <c r="NM35" s="230"/>
      <c r="NN35" s="230"/>
      <c r="NO35" s="230"/>
      <c r="NP35" s="230"/>
      <c r="NQ35" s="230"/>
      <c r="NR35" s="230"/>
      <c r="NS35" s="230"/>
      <c r="NT35" s="230"/>
      <c r="NU35" s="230"/>
      <c r="NV35" s="230"/>
      <c r="NW35" s="230"/>
      <c r="NX35" s="230"/>
      <c r="NY35" s="230"/>
      <c r="NZ35" s="230"/>
      <c r="OA35" s="230"/>
      <c r="OB35" s="230"/>
      <c r="OC35" s="230"/>
      <c r="OD35" s="230"/>
      <c r="OE35" s="230"/>
      <c r="OF35" s="230"/>
      <c r="OG35" s="230"/>
      <c r="OH35" s="230"/>
      <c r="OI35" s="230"/>
      <c r="OJ35" s="230"/>
      <c r="OK35" s="230"/>
      <c r="OL35" s="230"/>
      <c r="OM35" s="230"/>
      <c r="ON35" s="230"/>
      <c r="OO35" s="230"/>
      <c r="OP35" s="230"/>
      <c r="OQ35" s="230"/>
      <c r="OR35" s="230"/>
      <c r="OS35" s="230"/>
      <c r="OT35" s="230"/>
      <c r="OU35" s="230"/>
      <c r="OV35" s="230"/>
      <c r="OW35" s="230"/>
      <c r="OX35" s="230"/>
      <c r="OY35" s="230"/>
      <c r="OZ35" s="230"/>
      <c r="PA35" s="230"/>
      <c r="PB35" s="230"/>
      <c r="PC35" s="230"/>
      <c r="PD35" s="230"/>
      <c r="PE35" s="230"/>
      <c r="PF35" s="230"/>
      <c r="PG35" s="230"/>
      <c r="PH35" s="230"/>
      <c r="PI35" s="230"/>
      <c r="PJ35" s="230"/>
      <c r="PK35" s="230"/>
      <c r="PL35" s="230"/>
      <c r="PM35" s="230"/>
      <c r="PN35" s="230"/>
      <c r="PO35" s="230"/>
      <c r="PP35" s="230"/>
      <c r="PQ35" s="230"/>
      <c r="PR35" s="230"/>
      <c r="PS35" s="230"/>
      <c r="PT35" s="230"/>
      <c r="PU35" s="230"/>
      <c r="PV35" s="230"/>
      <c r="PW35" s="230"/>
      <c r="PX35" s="230"/>
      <c r="PY35" s="230"/>
      <c r="PZ35" s="230"/>
      <c r="QA35" s="230"/>
      <c r="QB35" s="230"/>
      <c r="QC35" s="230"/>
      <c r="QD35" s="230"/>
      <c r="QE35" s="230"/>
      <c r="QF35" s="230"/>
      <c r="QG35" s="230"/>
      <c r="QH35" s="230"/>
      <c r="QI35" s="230"/>
      <c r="QJ35" s="230"/>
      <c r="QK35" s="230"/>
      <c r="QL35" s="230"/>
      <c r="QM35" s="230"/>
      <c r="QN35" s="230"/>
      <c r="QO35" s="230"/>
      <c r="QP35" s="230"/>
      <c r="QQ35" s="230"/>
      <c r="QR35" s="230"/>
      <c r="QS35" s="230"/>
      <c r="QT35" s="230"/>
      <c r="QU35" s="230"/>
      <c r="QV35" s="230"/>
      <c r="QW35" s="230"/>
      <c r="QX35" s="230"/>
      <c r="QY35" s="230"/>
      <c r="QZ35" s="230"/>
      <c r="RA35" s="230"/>
      <c r="RB35" s="230"/>
      <c r="RC35" s="230"/>
      <c r="RD35" s="230"/>
      <c r="RE35" s="230"/>
      <c r="RF35" s="230"/>
      <c r="RG35" s="230"/>
      <c r="RH35" s="230"/>
      <c r="RI35" s="230"/>
      <c r="RJ35" s="230"/>
      <c r="RK35" s="230"/>
      <c r="RL35" s="230"/>
      <c r="RM35" s="230"/>
      <c r="RN35" s="230"/>
      <c r="RO35" s="230"/>
      <c r="RP35" s="230"/>
      <c r="RQ35" s="230"/>
      <c r="RR35" s="230"/>
      <c r="RS35" s="230"/>
      <c r="RT35" s="230"/>
      <c r="RU35" s="230"/>
      <c r="RV35" s="230"/>
      <c r="RW35" s="230"/>
      <c r="RX35" s="230"/>
      <c r="RY35" s="230"/>
      <c r="RZ35" s="230"/>
      <c r="SA35" s="230"/>
      <c r="SB35" s="230"/>
      <c r="SC35" s="230"/>
      <c r="SD35" s="230"/>
      <c r="SE35" s="230"/>
      <c r="SF35" s="230"/>
      <c r="SG35" s="230"/>
      <c r="SH35" s="230"/>
      <c r="SI35" s="230"/>
      <c r="SJ35" s="230"/>
      <c r="SK35" s="230"/>
      <c r="SL35" s="230"/>
      <c r="SM35" s="230"/>
      <c r="SN35" s="230"/>
      <c r="SO35" s="230"/>
      <c r="SP35" s="230"/>
      <c r="SQ35" s="230"/>
      <c r="SR35" s="230"/>
      <c r="SS35" s="230"/>
      <c r="ST35" s="230"/>
      <c r="SU35" s="230"/>
      <c r="SV35" s="230"/>
      <c r="SW35" s="230"/>
      <c r="SX35" s="230"/>
      <c r="SY35" s="230"/>
      <c r="SZ35" s="230"/>
      <c r="TA35" s="230"/>
      <c r="TB35" s="230"/>
      <c r="TC35" s="230"/>
    </row>
    <row r="36" spans="1:523" s="58" customFormat="1" ht="15.95" customHeight="1" x14ac:dyDescent="0.3">
      <c r="A36" s="65"/>
      <c r="B36" s="65"/>
      <c r="C36" s="66"/>
      <c r="D36" s="65">
        <v>32211</v>
      </c>
      <c r="E36" s="189" t="s">
        <v>90</v>
      </c>
      <c r="F36" s="58">
        <v>0</v>
      </c>
      <c r="G36" s="58">
        <v>0</v>
      </c>
      <c r="H36" s="172">
        <f t="shared" si="0"/>
        <v>398</v>
      </c>
      <c r="I36" s="173"/>
      <c r="J36" s="173"/>
      <c r="K36" s="173">
        <v>398</v>
      </c>
      <c r="L36" s="173"/>
      <c r="M36" s="173"/>
      <c r="N36" s="173"/>
      <c r="O36" s="172">
        <f t="shared" si="8"/>
        <v>398</v>
      </c>
      <c r="P36" s="173"/>
      <c r="Q36" s="173"/>
      <c r="R36" s="173">
        <v>398</v>
      </c>
      <c r="S36" s="173"/>
      <c r="T36" s="173"/>
      <c r="U36" s="173"/>
      <c r="V36" s="173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  <c r="EK36" s="231"/>
      <c r="EL36" s="231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1"/>
      <c r="FL36" s="231"/>
      <c r="FM36" s="231"/>
      <c r="FN36" s="231"/>
      <c r="FO36" s="231"/>
      <c r="FP36" s="231"/>
      <c r="FQ36" s="231"/>
      <c r="FR36" s="231"/>
      <c r="FS36" s="231"/>
      <c r="FT36" s="231"/>
      <c r="FU36" s="231"/>
      <c r="FV36" s="231"/>
      <c r="FW36" s="231"/>
      <c r="FX36" s="231"/>
      <c r="FY36" s="231"/>
      <c r="FZ36" s="231"/>
      <c r="GA36" s="231"/>
      <c r="GB36" s="231"/>
      <c r="GC36" s="231"/>
      <c r="GD36" s="231"/>
      <c r="GE36" s="231"/>
      <c r="GF36" s="231"/>
      <c r="GG36" s="231"/>
      <c r="GH36" s="231"/>
      <c r="GI36" s="231"/>
      <c r="GJ36" s="231"/>
      <c r="GK36" s="231"/>
      <c r="GL36" s="231"/>
      <c r="GM36" s="231"/>
      <c r="GN36" s="231"/>
      <c r="GO36" s="231"/>
      <c r="GP36" s="231"/>
      <c r="GQ36" s="231"/>
      <c r="GR36" s="231"/>
      <c r="GS36" s="231"/>
      <c r="GT36" s="231"/>
      <c r="GU36" s="231"/>
      <c r="GV36" s="231"/>
      <c r="GW36" s="231"/>
      <c r="GX36" s="231"/>
      <c r="GY36" s="231"/>
      <c r="GZ36" s="231"/>
      <c r="HA36" s="231"/>
      <c r="HB36" s="231"/>
      <c r="HC36" s="231"/>
      <c r="HD36" s="231"/>
      <c r="HE36" s="231"/>
      <c r="HF36" s="231"/>
      <c r="HG36" s="231"/>
      <c r="HH36" s="231"/>
      <c r="HI36" s="231"/>
      <c r="HJ36" s="231"/>
      <c r="HK36" s="231"/>
      <c r="HL36" s="231"/>
      <c r="HM36" s="231"/>
      <c r="HN36" s="231"/>
      <c r="HO36" s="231"/>
      <c r="HP36" s="231"/>
      <c r="HQ36" s="231"/>
      <c r="HR36" s="231"/>
      <c r="HS36" s="231"/>
      <c r="HT36" s="231"/>
      <c r="HU36" s="231"/>
      <c r="HV36" s="231"/>
      <c r="HW36" s="231"/>
      <c r="HX36" s="231"/>
      <c r="HY36" s="231"/>
      <c r="HZ36" s="231"/>
      <c r="IA36" s="231"/>
      <c r="IB36" s="231"/>
      <c r="IC36" s="231"/>
      <c r="ID36" s="231"/>
      <c r="IE36" s="231"/>
      <c r="IF36" s="231"/>
      <c r="IG36" s="231"/>
      <c r="IH36" s="231"/>
      <c r="II36" s="231"/>
      <c r="IJ36" s="231"/>
      <c r="IK36" s="231"/>
      <c r="IL36" s="231"/>
      <c r="IM36" s="231"/>
      <c r="IN36" s="231"/>
      <c r="IO36" s="231"/>
      <c r="IP36" s="231"/>
      <c r="IQ36" s="231"/>
      <c r="IR36" s="231"/>
      <c r="IS36" s="231"/>
      <c r="IT36" s="231"/>
      <c r="IU36" s="231"/>
      <c r="IV36" s="231"/>
      <c r="IW36" s="231"/>
      <c r="IX36" s="231"/>
      <c r="IY36" s="231"/>
      <c r="IZ36" s="231"/>
      <c r="JA36" s="231"/>
      <c r="JB36" s="231"/>
      <c r="JC36" s="231"/>
      <c r="JD36" s="231"/>
      <c r="JE36" s="231"/>
      <c r="JF36" s="231"/>
      <c r="JG36" s="231"/>
      <c r="JH36" s="231"/>
      <c r="JI36" s="231"/>
      <c r="JJ36" s="231"/>
      <c r="JK36" s="231"/>
      <c r="JL36" s="231"/>
      <c r="JM36" s="231"/>
      <c r="JN36" s="231"/>
      <c r="JO36" s="231"/>
      <c r="JP36" s="231"/>
      <c r="JQ36" s="231"/>
      <c r="JR36" s="231"/>
      <c r="JS36" s="231"/>
      <c r="JT36" s="231"/>
      <c r="JU36" s="231"/>
      <c r="JV36" s="231"/>
      <c r="JW36" s="231"/>
      <c r="JX36" s="231"/>
      <c r="JY36" s="231"/>
      <c r="JZ36" s="231"/>
      <c r="KA36" s="231"/>
      <c r="KB36" s="231"/>
      <c r="KC36" s="231"/>
      <c r="KD36" s="231"/>
      <c r="KE36" s="231"/>
      <c r="KF36" s="231"/>
      <c r="KG36" s="231"/>
      <c r="KH36" s="231"/>
      <c r="KI36" s="231"/>
      <c r="KJ36" s="231"/>
      <c r="KK36" s="231"/>
      <c r="KL36" s="231"/>
      <c r="KM36" s="231"/>
      <c r="KN36" s="231"/>
      <c r="KO36" s="231"/>
      <c r="KP36" s="231"/>
      <c r="KQ36" s="231"/>
      <c r="KR36" s="231"/>
      <c r="KS36" s="231"/>
      <c r="KT36" s="231"/>
      <c r="KU36" s="231"/>
      <c r="KV36" s="231"/>
      <c r="KW36" s="231"/>
      <c r="KX36" s="231"/>
      <c r="KY36" s="231"/>
      <c r="KZ36" s="231"/>
      <c r="LA36" s="231"/>
      <c r="LB36" s="231"/>
      <c r="LC36" s="231"/>
      <c r="LD36" s="231"/>
      <c r="LE36" s="231"/>
      <c r="LF36" s="231"/>
      <c r="LG36" s="231"/>
      <c r="LH36" s="231"/>
      <c r="LI36" s="231"/>
      <c r="LJ36" s="231"/>
      <c r="LK36" s="231"/>
      <c r="LL36" s="231"/>
      <c r="LM36" s="231"/>
      <c r="LN36" s="231"/>
      <c r="LO36" s="231"/>
      <c r="LP36" s="231"/>
      <c r="LQ36" s="231"/>
      <c r="LR36" s="231"/>
      <c r="LS36" s="231"/>
      <c r="LT36" s="231"/>
      <c r="LU36" s="231"/>
      <c r="LV36" s="231"/>
      <c r="LW36" s="231"/>
      <c r="LX36" s="231"/>
      <c r="LY36" s="231"/>
      <c r="LZ36" s="231"/>
      <c r="MA36" s="231"/>
      <c r="MB36" s="231"/>
      <c r="MC36" s="231"/>
      <c r="MD36" s="231"/>
      <c r="ME36" s="231"/>
      <c r="MF36" s="231"/>
      <c r="MG36" s="231"/>
      <c r="MH36" s="231"/>
      <c r="MI36" s="231"/>
      <c r="MJ36" s="231"/>
      <c r="MK36" s="231"/>
      <c r="ML36" s="231"/>
      <c r="MM36" s="231"/>
      <c r="MN36" s="231"/>
      <c r="MO36" s="231"/>
      <c r="MP36" s="231"/>
      <c r="MQ36" s="231"/>
      <c r="MR36" s="231"/>
      <c r="MS36" s="231"/>
      <c r="MT36" s="231"/>
      <c r="MU36" s="231"/>
      <c r="MV36" s="231"/>
      <c r="MW36" s="231"/>
      <c r="MX36" s="231"/>
      <c r="MY36" s="231"/>
      <c r="MZ36" s="231"/>
      <c r="NA36" s="231"/>
      <c r="NB36" s="231"/>
      <c r="NC36" s="231"/>
      <c r="ND36" s="231"/>
      <c r="NE36" s="231"/>
      <c r="NF36" s="231"/>
      <c r="NG36" s="231"/>
      <c r="NH36" s="231"/>
      <c r="NI36" s="231"/>
      <c r="NJ36" s="231"/>
      <c r="NK36" s="231"/>
      <c r="NL36" s="231"/>
      <c r="NM36" s="231"/>
      <c r="NN36" s="231"/>
      <c r="NO36" s="231"/>
      <c r="NP36" s="231"/>
      <c r="NQ36" s="231"/>
      <c r="NR36" s="231"/>
      <c r="NS36" s="231"/>
      <c r="NT36" s="231"/>
      <c r="NU36" s="231"/>
      <c r="NV36" s="231"/>
      <c r="NW36" s="231"/>
      <c r="NX36" s="231"/>
      <c r="NY36" s="231"/>
      <c r="NZ36" s="231"/>
      <c r="OA36" s="231"/>
      <c r="OB36" s="231"/>
      <c r="OC36" s="231"/>
      <c r="OD36" s="231"/>
      <c r="OE36" s="231"/>
      <c r="OF36" s="231"/>
      <c r="OG36" s="231"/>
      <c r="OH36" s="231"/>
      <c r="OI36" s="231"/>
      <c r="OJ36" s="231"/>
      <c r="OK36" s="231"/>
      <c r="OL36" s="231"/>
      <c r="OM36" s="231"/>
      <c r="ON36" s="231"/>
      <c r="OO36" s="231"/>
      <c r="OP36" s="231"/>
      <c r="OQ36" s="231"/>
      <c r="OR36" s="231"/>
      <c r="OS36" s="231"/>
      <c r="OT36" s="231"/>
      <c r="OU36" s="231"/>
      <c r="OV36" s="231"/>
      <c r="OW36" s="231"/>
      <c r="OX36" s="231"/>
      <c r="OY36" s="231"/>
      <c r="OZ36" s="231"/>
      <c r="PA36" s="231"/>
      <c r="PB36" s="231"/>
      <c r="PC36" s="231"/>
      <c r="PD36" s="231"/>
      <c r="PE36" s="231"/>
      <c r="PF36" s="231"/>
      <c r="PG36" s="231"/>
      <c r="PH36" s="231"/>
      <c r="PI36" s="231"/>
      <c r="PJ36" s="231"/>
      <c r="PK36" s="231"/>
      <c r="PL36" s="231"/>
      <c r="PM36" s="231"/>
      <c r="PN36" s="231"/>
      <c r="PO36" s="231"/>
      <c r="PP36" s="231"/>
      <c r="PQ36" s="231"/>
      <c r="PR36" s="231"/>
      <c r="PS36" s="231"/>
      <c r="PT36" s="231"/>
      <c r="PU36" s="231"/>
      <c r="PV36" s="231"/>
      <c r="PW36" s="231"/>
      <c r="PX36" s="231"/>
      <c r="PY36" s="231"/>
      <c r="PZ36" s="231"/>
      <c r="QA36" s="231"/>
      <c r="QB36" s="231"/>
      <c r="QC36" s="231"/>
      <c r="QD36" s="231"/>
      <c r="QE36" s="231"/>
      <c r="QF36" s="231"/>
      <c r="QG36" s="231"/>
      <c r="QH36" s="231"/>
      <c r="QI36" s="231"/>
      <c r="QJ36" s="231"/>
      <c r="QK36" s="231"/>
      <c r="QL36" s="231"/>
      <c r="QM36" s="231"/>
      <c r="QN36" s="231"/>
      <c r="QO36" s="231"/>
      <c r="QP36" s="231"/>
      <c r="QQ36" s="231"/>
      <c r="QR36" s="231"/>
      <c r="QS36" s="231"/>
      <c r="QT36" s="231"/>
      <c r="QU36" s="231"/>
      <c r="QV36" s="231"/>
      <c r="QW36" s="231"/>
      <c r="QX36" s="231"/>
      <c r="QY36" s="231"/>
      <c r="QZ36" s="231"/>
      <c r="RA36" s="231"/>
      <c r="RB36" s="231"/>
      <c r="RC36" s="231"/>
      <c r="RD36" s="231"/>
      <c r="RE36" s="231"/>
      <c r="RF36" s="231"/>
      <c r="RG36" s="231"/>
      <c r="RH36" s="231"/>
      <c r="RI36" s="231"/>
      <c r="RJ36" s="231"/>
      <c r="RK36" s="231"/>
      <c r="RL36" s="231"/>
      <c r="RM36" s="231"/>
      <c r="RN36" s="231"/>
      <c r="RO36" s="231"/>
      <c r="RP36" s="231"/>
      <c r="RQ36" s="231"/>
      <c r="RR36" s="231"/>
      <c r="RS36" s="231"/>
      <c r="RT36" s="231"/>
      <c r="RU36" s="231"/>
      <c r="RV36" s="231"/>
      <c r="RW36" s="231"/>
      <c r="RX36" s="231"/>
      <c r="RY36" s="231"/>
      <c r="RZ36" s="231"/>
      <c r="SA36" s="231"/>
      <c r="SB36" s="231"/>
      <c r="SC36" s="231"/>
      <c r="SD36" s="231"/>
      <c r="SE36" s="231"/>
      <c r="SF36" s="231"/>
      <c r="SG36" s="231"/>
      <c r="SH36" s="231"/>
      <c r="SI36" s="231"/>
      <c r="SJ36" s="231"/>
      <c r="SK36" s="231"/>
      <c r="SL36" s="231"/>
      <c r="SM36" s="231"/>
      <c r="SN36" s="231"/>
      <c r="SO36" s="231"/>
      <c r="SP36" s="231"/>
      <c r="SQ36" s="231"/>
      <c r="SR36" s="231"/>
      <c r="SS36" s="231"/>
      <c r="ST36" s="231"/>
      <c r="SU36" s="231"/>
      <c r="SV36" s="231"/>
      <c r="SW36" s="231"/>
      <c r="SX36" s="231"/>
      <c r="SY36" s="231"/>
      <c r="SZ36" s="231"/>
      <c r="TA36" s="231"/>
      <c r="TB36" s="231"/>
      <c r="TC36" s="231"/>
    </row>
    <row r="37" spans="1:523" s="58" customFormat="1" ht="15.95" customHeight="1" x14ac:dyDescent="0.3">
      <c r="A37" s="65"/>
      <c r="B37" s="65"/>
      <c r="C37" s="66"/>
      <c r="D37" s="65">
        <v>32212</v>
      </c>
      <c r="E37" s="189" t="s">
        <v>91</v>
      </c>
      <c r="H37" s="172">
        <f t="shared" si="0"/>
        <v>1593</v>
      </c>
      <c r="I37" s="173"/>
      <c r="J37" s="173"/>
      <c r="K37" s="173"/>
      <c r="L37" s="173">
        <v>1593</v>
      </c>
      <c r="M37" s="173"/>
      <c r="N37" s="173"/>
      <c r="O37" s="172">
        <f t="shared" si="8"/>
        <v>1618</v>
      </c>
      <c r="P37" s="173"/>
      <c r="Q37" s="173"/>
      <c r="R37" s="173"/>
      <c r="S37" s="173">
        <v>1618</v>
      </c>
      <c r="T37" s="173"/>
      <c r="U37" s="173"/>
      <c r="V37" s="173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1"/>
      <c r="CJ37" s="231"/>
      <c r="CK37" s="231"/>
      <c r="CL37" s="231"/>
      <c r="CM37" s="231"/>
      <c r="CN37" s="231"/>
      <c r="CO37" s="231"/>
      <c r="CP37" s="231"/>
      <c r="CQ37" s="231"/>
      <c r="CR37" s="231"/>
      <c r="CS37" s="231"/>
      <c r="CT37" s="231"/>
      <c r="CU37" s="231"/>
      <c r="CV37" s="231"/>
      <c r="CW37" s="231"/>
      <c r="CX37" s="231"/>
      <c r="CY37" s="231"/>
      <c r="CZ37" s="231"/>
      <c r="DA37" s="231"/>
      <c r="DB37" s="231"/>
      <c r="DC37" s="231"/>
      <c r="DD37" s="231"/>
      <c r="DE37" s="231"/>
      <c r="DF37" s="231"/>
      <c r="DG37" s="231"/>
      <c r="DH37" s="231"/>
      <c r="DI37" s="231"/>
      <c r="DJ37" s="231"/>
      <c r="DK37" s="231"/>
      <c r="DL37" s="231"/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  <c r="EG37" s="231"/>
      <c r="EH37" s="231"/>
      <c r="EI37" s="231"/>
      <c r="EJ37" s="231"/>
      <c r="EK37" s="231"/>
      <c r="EL37" s="231"/>
      <c r="EM37" s="231"/>
      <c r="EN37" s="231"/>
      <c r="EO37" s="231"/>
      <c r="EP37" s="231"/>
      <c r="EQ37" s="231"/>
      <c r="ER37" s="231"/>
      <c r="ES37" s="231"/>
      <c r="ET37" s="231"/>
      <c r="EU37" s="231"/>
      <c r="EV37" s="231"/>
      <c r="EW37" s="231"/>
      <c r="EX37" s="231"/>
      <c r="EY37" s="231"/>
      <c r="EZ37" s="231"/>
      <c r="FA37" s="231"/>
      <c r="FB37" s="231"/>
      <c r="FC37" s="231"/>
      <c r="FD37" s="231"/>
      <c r="FE37" s="231"/>
      <c r="FF37" s="231"/>
      <c r="FG37" s="231"/>
      <c r="FH37" s="231"/>
      <c r="FI37" s="231"/>
      <c r="FJ37" s="231"/>
      <c r="FK37" s="231"/>
      <c r="FL37" s="231"/>
      <c r="FM37" s="231"/>
      <c r="FN37" s="231"/>
      <c r="FO37" s="231"/>
      <c r="FP37" s="231"/>
      <c r="FQ37" s="231"/>
      <c r="FR37" s="231"/>
      <c r="FS37" s="231"/>
      <c r="FT37" s="231"/>
      <c r="FU37" s="231"/>
      <c r="FV37" s="231"/>
      <c r="FW37" s="231"/>
      <c r="FX37" s="231"/>
      <c r="FY37" s="231"/>
      <c r="FZ37" s="231"/>
      <c r="GA37" s="231"/>
      <c r="GB37" s="231"/>
      <c r="GC37" s="231"/>
      <c r="GD37" s="231"/>
      <c r="GE37" s="231"/>
      <c r="GF37" s="231"/>
      <c r="GG37" s="231"/>
      <c r="GH37" s="231"/>
      <c r="GI37" s="231"/>
      <c r="GJ37" s="231"/>
      <c r="GK37" s="231"/>
      <c r="GL37" s="231"/>
      <c r="GM37" s="231"/>
      <c r="GN37" s="231"/>
      <c r="GO37" s="231"/>
      <c r="GP37" s="231"/>
      <c r="GQ37" s="231"/>
      <c r="GR37" s="231"/>
      <c r="GS37" s="231"/>
      <c r="GT37" s="231"/>
      <c r="GU37" s="231"/>
      <c r="GV37" s="231"/>
      <c r="GW37" s="231"/>
      <c r="GX37" s="231"/>
      <c r="GY37" s="231"/>
      <c r="GZ37" s="231"/>
      <c r="HA37" s="231"/>
      <c r="HB37" s="231"/>
      <c r="HC37" s="231"/>
      <c r="HD37" s="231"/>
      <c r="HE37" s="231"/>
      <c r="HF37" s="231"/>
      <c r="HG37" s="231"/>
      <c r="HH37" s="231"/>
      <c r="HI37" s="231"/>
      <c r="HJ37" s="231"/>
      <c r="HK37" s="231"/>
      <c r="HL37" s="231"/>
      <c r="HM37" s="231"/>
      <c r="HN37" s="231"/>
      <c r="HO37" s="231"/>
      <c r="HP37" s="231"/>
      <c r="HQ37" s="231"/>
      <c r="HR37" s="231"/>
      <c r="HS37" s="231"/>
      <c r="HT37" s="231"/>
      <c r="HU37" s="231"/>
      <c r="HV37" s="231"/>
      <c r="HW37" s="231"/>
      <c r="HX37" s="231"/>
      <c r="HY37" s="231"/>
      <c r="HZ37" s="231"/>
      <c r="IA37" s="231"/>
      <c r="IB37" s="231"/>
      <c r="IC37" s="231"/>
      <c r="ID37" s="231"/>
      <c r="IE37" s="231"/>
      <c r="IF37" s="231"/>
      <c r="IG37" s="231"/>
      <c r="IH37" s="231"/>
      <c r="II37" s="231"/>
      <c r="IJ37" s="231"/>
      <c r="IK37" s="231"/>
      <c r="IL37" s="231"/>
      <c r="IM37" s="231"/>
      <c r="IN37" s="231"/>
      <c r="IO37" s="231"/>
      <c r="IP37" s="231"/>
      <c r="IQ37" s="231"/>
      <c r="IR37" s="231"/>
      <c r="IS37" s="231"/>
      <c r="IT37" s="231"/>
      <c r="IU37" s="231"/>
      <c r="IV37" s="231"/>
      <c r="IW37" s="231"/>
      <c r="IX37" s="231"/>
      <c r="IY37" s="231"/>
      <c r="IZ37" s="231"/>
      <c r="JA37" s="231"/>
      <c r="JB37" s="231"/>
      <c r="JC37" s="231"/>
      <c r="JD37" s="231"/>
      <c r="JE37" s="231"/>
      <c r="JF37" s="231"/>
      <c r="JG37" s="231"/>
      <c r="JH37" s="231"/>
      <c r="JI37" s="231"/>
      <c r="JJ37" s="231"/>
      <c r="JK37" s="231"/>
      <c r="JL37" s="231"/>
      <c r="JM37" s="231"/>
      <c r="JN37" s="231"/>
      <c r="JO37" s="231"/>
      <c r="JP37" s="231"/>
      <c r="JQ37" s="231"/>
      <c r="JR37" s="231"/>
      <c r="JS37" s="231"/>
      <c r="JT37" s="231"/>
      <c r="JU37" s="231"/>
      <c r="JV37" s="231"/>
      <c r="JW37" s="231"/>
      <c r="JX37" s="231"/>
      <c r="JY37" s="231"/>
      <c r="JZ37" s="231"/>
      <c r="KA37" s="231"/>
      <c r="KB37" s="231"/>
      <c r="KC37" s="231"/>
      <c r="KD37" s="231"/>
      <c r="KE37" s="231"/>
      <c r="KF37" s="231"/>
      <c r="KG37" s="231"/>
      <c r="KH37" s="231"/>
      <c r="KI37" s="231"/>
      <c r="KJ37" s="231"/>
      <c r="KK37" s="231"/>
      <c r="KL37" s="231"/>
      <c r="KM37" s="231"/>
      <c r="KN37" s="231"/>
      <c r="KO37" s="231"/>
      <c r="KP37" s="231"/>
      <c r="KQ37" s="231"/>
      <c r="KR37" s="231"/>
      <c r="KS37" s="231"/>
      <c r="KT37" s="231"/>
      <c r="KU37" s="231"/>
      <c r="KV37" s="231"/>
      <c r="KW37" s="231"/>
      <c r="KX37" s="231"/>
      <c r="KY37" s="231"/>
      <c r="KZ37" s="231"/>
      <c r="LA37" s="231"/>
      <c r="LB37" s="231"/>
      <c r="LC37" s="231"/>
      <c r="LD37" s="231"/>
      <c r="LE37" s="231"/>
      <c r="LF37" s="231"/>
      <c r="LG37" s="231"/>
      <c r="LH37" s="231"/>
      <c r="LI37" s="231"/>
      <c r="LJ37" s="231"/>
      <c r="LK37" s="231"/>
      <c r="LL37" s="231"/>
      <c r="LM37" s="231"/>
      <c r="LN37" s="231"/>
      <c r="LO37" s="231"/>
      <c r="LP37" s="231"/>
      <c r="LQ37" s="231"/>
      <c r="LR37" s="231"/>
      <c r="LS37" s="231"/>
      <c r="LT37" s="231"/>
      <c r="LU37" s="231"/>
      <c r="LV37" s="231"/>
      <c r="LW37" s="231"/>
      <c r="LX37" s="231"/>
      <c r="LY37" s="231"/>
      <c r="LZ37" s="231"/>
      <c r="MA37" s="231"/>
      <c r="MB37" s="231"/>
      <c r="MC37" s="231"/>
      <c r="MD37" s="231"/>
      <c r="ME37" s="231"/>
      <c r="MF37" s="231"/>
      <c r="MG37" s="231"/>
      <c r="MH37" s="231"/>
      <c r="MI37" s="231"/>
      <c r="MJ37" s="231"/>
      <c r="MK37" s="231"/>
      <c r="ML37" s="231"/>
      <c r="MM37" s="231"/>
      <c r="MN37" s="231"/>
      <c r="MO37" s="231"/>
      <c r="MP37" s="231"/>
      <c r="MQ37" s="231"/>
      <c r="MR37" s="231"/>
      <c r="MS37" s="231"/>
      <c r="MT37" s="231"/>
      <c r="MU37" s="231"/>
      <c r="MV37" s="231"/>
      <c r="MW37" s="231"/>
      <c r="MX37" s="231"/>
      <c r="MY37" s="231"/>
      <c r="MZ37" s="231"/>
      <c r="NA37" s="231"/>
      <c r="NB37" s="231"/>
      <c r="NC37" s="231"/>
      <c r="ND37" s="231"/>
      <c r="NE37" s="231"/>
      <c r="NF37" s="231"/>
      <c r="NG37" s="231"/>
      <c r="NH37" s="231"/>
      <c r="NI37" s="231"/>
      <c r="NJ37" s="231"/>
      <c r="NK37" s="231"/>
      <c r="NL37" s="231"/>
      <c r="NM37" s="231"/>
      <c r="NN37" s="231"/>
      <c r="NO37" s="231"/>
      <c r="NP37" s="231"/>
      <c r="NQ37" s="231"/>
      <c r="NR37" s="231"/>
      <c r="NS37" s="231"/>
      <c r="NT37" s="231"/>
      <c r="NU37" s="231"/>
      <c r="NV37" s="231"/>
      <c r="NW37" s="231"/>
      <c r="NX37" s="231"/>
      <c r="NY37" s="231"/>
      <c r="NZ37" s="231"/>
      <c r="OA37" s="231"/>
      <c r="OB37" s="231"/>
      <c r="OC37" s="231"/>
      <c r="OD37" s="231"/>
      <c r="OE37" s="231"/>
      <c r="OF37" s="231"/>
      <c r="OG37" s="231"/>
      <c r="OH37" s="231"/>
      <c r="OI37" s="231"/>
      <c r="OJ37" s="231"/>
      <c r="OK37" s="231"/>
      <c r="OL37" s="231"/>
      <c r="OM37" s="231"/>
      <c r="ON37" s="231"/>
      <c r="OO37" s="231"/>
      <c r="OP37" s="231"/>
      <c r="OQ37" s="231"/>
      <c r="OR37" s="231"/>
      <c r="OS37" s="231"/>
      <c r="OT37" s="231"/>
      <c r="OU37" s="231"/>
      <c r="OV37" s="231"/>
      <c r="OW37" s="231"/>
      <c r="OX37" s="231"/>
      <c r="OY37" s="231"/>
      <c r="OZ37" s="231"/>
      <c r="PA37" s="231"/>
      <c r="PB37" s="231"/>
      <c r="PC37" s="231"/>
      <c r="PD37" s="231"/>
      <c r="PE37" s="231"/>
      <c r="PF37" s="231"/>
      <c r="PG37" s="231"/>
      <c r="PH37" s="231"/>
      <c r="PI37" s="231"/>
      <c r="PJ37" s="231"/>
      <c r="PK37" s="231"/>
      <c r="PL37" s="231"/>
      <c r="PM37" s="231"/>
      <c r="PN37" s="231"/>
      <c r="PO37" s="231"/>
      <c r="PP37" s="231"/>
      <c r="PQ37" s="231"/>
      <c r="PR37" s="231"/>
      <c r="PS37" s="231"/>
      <c r="PT37" s="231"/>
      <c r="PU37" s="231"/>
      <c r="PV37" s="231"/>
      <c r="PW37" s="231"/>
      <c r="PX37" s="231"/>
      <c r="PY37" s="231"/>
      <c r="PZ37" s="231"/>
      <c r="QA37" s="231"/>
      <c r="QB37" s="231"/>
      <c r="QC37" s="231"/>
      <c r="QD37" s="231"/>
      <c r="QE37" s="231"/>
      <c r="QF37" s="231"/>
      <c r="QG37" s="231"/>
      <c r="QH37" s="231"/>
      <c r="QI37" s="231"/>
      <c r="QJ37" s="231"/>
      <c r="QK37" s="231"/>
      <c r="QL37" s="231"/>
      <c r="QM37" s="231"/>
      <c r="QN37" s="231"/>
      <c r="QO37" s="231"/>
      <c r="QP37" s="231"/>
      <c r="QQ37" s="231"/>
      <c r="QR37" s="231"/>
      <c r="QS37" s="231"/>
      <c r="QT37" s="231"/>
      <c r="QU37" s="231"/>
      <c r="QV37" s="231"/>
      <c r="QW37" s="231"/>
      <c r="QX37" s="231"/>
      <c r="QY37" s="231"/>
      <c r="QZ37" s="231"/>
      <c r="RA37" s="231"/>
      <c r="RB37" s="231"/>
      <c r="RC37" s="231"/>
      <c r="RD37" s="231"/>
      <c r="RE37" s="231"/>
      <c r="RF37" s="231"/>
      <c r="RG37" s="231"/>
      <c r="RH37" s="231"/>
      <c r="RI37" s="231"/>
      <c r="RJ37" s="231"/>
      <c r="RK37" s="231"/>
      <c r="RL37" s="231"/>
      <c r="RM37" s="231"/>
      <c r="RN37" s="231"/>
      <c r="RO37" s="231"/>
      <c r="RP37" s="231"/>
      <c r="RQ37" s="231"/>
      <c r="RR37" s="231"/>
      <c r="RS37" s="231"/>
      <c r="RT37" s="231"/>
      <c r="RU37" s="231"/>
      <c r="RV37" s="231"/>
      <c r="RW37" s="231"/>
      <c r="RX37" s="231"/>
      <c r="RY37" s="231"/>
      <c r="RZ37" s="231"/>
      <c r="SA37" s="231"/>
      <c r="SB37" s="231"/>
      <c r="SC37" s="231"/>
      <c r="SD37" s="231"/>
      <c r="SE37" s="231"/>
      <c r="SF37" s="231"/>
      <c r="SG37" s="231"/>
      <c r="SH37" s="231"/>
      <c r="SI37" s="231"/>
      <c r="SJ37" s="231"/>
      <c r="SK37" s="231"/>
      <c r="SL37" s="231"/>
      <c r="SM37" s="231"/>
      <c r="SN37" s="231"/>
      <c r="SO37" s="231"/>
      <c r="SP37" s="231"/>
      <c r="SQ37" s="231"/>
      <c r="SR37" s="231"/>
      <c r="SS37" s="231"/>
      <c r="ST37" s="231"/>
      <c r="SU37" s="231"/>
      <c r="SV37" s="231"/>
      <c r="SW37" s="231"/>
      <c r="SX37" s="231"/>
      <c r="SY37" s="231"/>
      <c r="SZ37" s="231"/>
      <c r="TA37" s="231"/>
      <c r="TB37" s="231"/>
      <c r="TC37" s="231"/>
    </row>
    <row r="38" spans="1:523" s="58" customFormat="1" ht="15.95" customHeight="1" x14ac:dyDescent="0.3">
      <c r="A38" s="65"/>
      <c r="B38" s="65"/>
      <c r="C38" s="66"/>
      <c r="D38" s="65">
        <v>32214</v>
      </c>
      <c r="E38" s="189" t="s">
        <v>92</v>
      </c>
      <c r="H38" s="172">
        <f t="shared" si="0"/>
        <v>159</v>
      </c>
      <c r="I38" s="173"/>
      <c r="J38" s="173"/>
      <c r="K38" s="173">
        <v>159</v>
      </c>
      <c r="L38" s="173"/>
      <c r="M38" s="173"/>
      <c r="N38" s="173"/>
      <c r="O38" s="172">
        <f t="shared" si="8"/>
        <v>159</v>
      </c>
      <c r="P38" s="173"/>
      <c r="Q38" s="173"/>
      <c r="R38" s="173">
        <v>159</v>
      </c>
      <c r="S38" s="173"/>
      <c r="T38" s="173"/>
      <c r="U38" s="173"/>
      <c r="V38" s="173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1"/>
      <c r="FK38" s="231"/>
      <c r="FL38" s="231"/>
      <c r="FM38" s="231"/>
      <c r="FN38" s="231"/>
      <c r="FO38" s="231"/>
      <c r="FP38" s="231"/>
      <c r="FQ38" s="231"/>
      <c r="FR38" s="231"/>
      <c r="FS38" s="231"/>
      <c r="FT38" s="231"/>
      <c r="FU38" s="231"/>
      <c r="FV38" s="231"/>
      <c r="FW38" s="231"/>
      <c r="FX38" s="231"/>
      <c r="FY38" s="231"/>
      <c r="FZ38" s="231"/>
      <c r="GA38" s="231"/>
      <c r="GB38" s="231"/>
      <c r="GC38" s="231"/>
      <c r="GD38" s="231"/>
      <c r="GE38" s="231"/>
      <c r="GF38" s="231"/>
      <c r="GG38" s="231"/>
      <c r="GH38" s="231"/>
      <c r="GI38" s="231"/>
      <c r="GJ38" s="231"/>
      <c r="GK38" s="231"/>
      <c r="GL38" s="231"/>
      <c r="GM38" s="231"/>
      <c r="GN38" s="231"/>
      <c r="GO38" s="231"/>
      <c r="GP38" s="231"/>
      <c r="GQ38" s="231"/>
      <c r="GR38" s="231"/>
      <c r="GS38" s="231"/>
      <c r="GT38" s="231"/>
      <c r="GU38" s="231"/>
      <c r="GV38" s="231"/>
      <c r="GW38" s="231"/>
      <c r="GX38" s="231"/>
      <c r="GY38" s="231"/>
      <c r="GZ38" s="231"/>
      <c r="HA38" s="231"/>
      <c r="HB38" s="231"/>
      <c r="HC38" s="231"/>
      <c r="HD38" s="231"/>
      <c r="HE38" s="231"/>
      <c r="HF38" s="231"/>
      <c r="HG38" s="231"/>
      <c r="HH38" s="231"/>
      <c r="HI38" s="231"/>
      <c r="HJ38" s="231"/>
      <c r="HK38" s="231"/>
      <c r="HL38" s="231"/>
      <c r="HM38" s="231"/>
      <c r="HN38" s="231"/>
      <c r="HO38" s="231"/>
      <c r="HP38" s="231"/>
      <c r="HQ38" s="231"/>
      <c r="HR38" s="231"/>
      <c r="HS38" s="231"/>
      <c r="HT38" s="231"/>
      <c r="HU38" s="231"/>
      <c r="HV38" s="231"/>
      <c r="HW38" s="231"/>
      <c r="HX38" s="231"/>
      <c r="HY38" s="231"/>
      <c r="HZ38" s="231"/>
      <c r="IA38" s="231"/>
      <c r="IB38" s="231"/>
      <c r="IC38" s="231"/>
      <c r="ID38" s="231"/>
      <c r="IE38" s="231"/>
      <c r="IF38" s="231"/>
      <c r="IG38" s="231"/>
      <c r="IH38" s="231"/>
      <c r="II38" s="231"/>
      <c r="IJ38" s="231"/>
      <c r="IK38" s="231"/>
      <c r="IL38" s="231"/>
      <c r="IM38" s="231"/>
      <c r="IN38" s="231"/>
      <c r="IO38" s="231"/>
      <c r="IP38" s="231"/>
      <c r="IQ38" s="231"/>
      <c r="IR38" s="231"/>
      <c r="IS38" s="231"/>
      <c r="IT38" s="231"/>
      <c r="IU38" s="231"/>
      <c r="IV38" s="231"/>
      <c r="IW38" s="231"/>
      <c r="IX38" s="231"/>
      <c r="IY38" s="231"/>
      <c r="IZ38" s="231"/>
      <c r="JA38" s="231"/>
      <c r="JB38" s="231"/>
      <c r="JC38" s="231"/>
      <c r="JD38" s="231"/>
      <c r="JE38" s="231"/>
      <c r="JF38" s="231"/>
      <c r="JG38" s="231"/>
      <c r="JH38" s="231"/>
      <c r="JI38" s="231"/>
      <c r="JJ38" s="231"/>
      <c r="JK38" s="231"/>
      <c r="JL38" s="231"/>
      <c r="JM38" s="231"/>
      <c r="JN38" s="231"/>
      <c r="JO38" s="231"/>
      <c r="JP38" s="231"/>
      <c r="JQ38" s="231"/>
      <c r="JR38" s="231"/>
      <c r="JS38" s="231"/>
      <c r="JT38" s="231"/>
      <c r="JU38" s="231"/>
      <c r="JV38" s="231"/>
      <c r="JW38" s="231"/>
      <c r="JX38" s="231"/>
      <c r="JY38" s="231"/>
      <c r="JZ38" s="231"/>
      <c r="KA38" s="231"/>
      <c r="KB38" s="231"/>
      <c r="KC38" s="231"/>
      <c r="KD38" s="231"/>
      <c r="KE38" s="231"/>
      <c r="KF38" s="231"/>
      <c r="KG38" s="231"/>
      <c r="KH38" s="231"/>
      <c r="KI38" s="231"/>
      <c r="KJ38" s="231"/>
      <c r="KK38" s="231"/>
      <c r="KL38" s="231"/>
      <c r="KM38" s="231"/>
      <c r="KN38" s="231"/>
      <c r="KO38" s="231"/>
      <c r="KP38" s="231"/>
      <c r="KQ38" s="231"/>
      <c r="KR38" s="231"/>
      <c r="KS38" s="231"/>
      <c r="KT38" s="231"/>
      <c r="KU38" s="231"/>
      <c r="KV38" s="231"/>
      <c r="KW38" s="231"/>
      <c r="KX38" s="231"/>
      <c r="KY38" s="231"/>
      <c r="KZ38" s="231"/>
      <c r="LA38" s="231"/>
      <c r="LB38" s="231"/>
      <c r="LC38" s="231"/>
      <c r="LD38" s="231"/>
      <c r="LE38" s="231"/>
      <c r="LF38" s="231"/>
      <c r="LG38" s="231"/>
      <c r="LH38" s="231"/>
      <c r="LI38" s="231"/>
      <c r="LJ38" s="231"/>
      <c r="LK38" s="231"/>
      <c r="LL38" s="231"/>
      <c r="LM38" s="231"/>
      <c r="LN38" s="231"/>
      <c r="LO38" s="231"/>
      <c r="LP38" s="231"/>
      <c r="LQ38" s="231"/>
      <c r="LR38" s="231"/>
      <c r="LS38" s="231"/>
      <c r="LT38" s="231"/>
      <c r="LU38" s="231"/>
      <c r="LV38" s="231"/>
      <c r="LW38" s="231"/>
      <c r="LX38" s="231"/>
      <c r="LY38" s="231"/>
      <c r="LZ38" s="231"/>
      <c r="MA38" s="231"/>
      <c r="MB38" s="231"/>
      <c r="MC38" s="231"/>
      <c r="MD38" s="231"/>
      <c r="ME38" s="231"/>
      <c r="MF38" s="231"/>
      <c r="MG38" s="231"/>
      <c r="MH38" s="231"/>
      <c r="MI38" s="231"/>
      <c r="MJ38" s="231"/>
      <c r="MK38" s="231"/>
      <c r="ML38" s="231"/>
      <c r="MM38" s="231"/>
      <c r="MN38" s="231"/>
      <c r="MO38" s="231"/>
      <c r="MP38" s="231"/>
      <c r="MQ38" s="231"/>
      <c r="MR38" s="231"/>
      <c r="MS38" s="231"/>
      <c r="MT38" s="231"/>
      <c r="MU38" s="231"/>
      <c r="MV38" s="231"/>
      <c r="MW38" s="231"/>
      <c r="MX38" s="231"/>
      <c r="MY38" s="231"/>
      <c r="MZ38" s="231"/>
      <c r="NA38" s="231"/>
      <c r="NB38" s="231"/>
      <c r="NC38" s="231"/>
      <c r="ND38" s="231"/>
      <c r="NE38" s="231"/>
      <c r="NF38" s="231"/>
      <c r="NG38" s="231"/>
      <c r="NH38" s="231"/>
      <c r="NI38" s="231"/>
      <c r="NJ38" s="231"/>
      <c r="NK38" s="231"/>
      <c r="NL38" s="231"/>
      <c r="NM38" s="231"/>
      <c r="NN38" s="231"/>
      <c r="NO38" s="231"/>
      <c r="NP38" s="231"/>
      <c r="NQ38" s="231"/>
      <c r="NR38" s="231"/>
      <c r="NS38" s="231"/>
      <c r="NT38" s="231"/>
      <c r="NU38" s="231"/>
      <c r="NV38" s="231"/>
      <c r="NW38" s="231"/>
      <c r="NX38" s="231"/>
      <c r="NY38" s="231"/>
      <c r="NZ38" s="231"/>
      <c r="OA38" s="231"/>
      <c r="OB38" s="231"/>
      <c r="OC38" s="231"/>
      <c r="OD38" s="231"/>
      <c r="OE38" s="231"/>
      <c r="OF38" s="231"/>
      <c r="OG38" s="231"/>
      <c r="OH38" s="231"/>
      <c r="OI38" s="231"/>
      <c r="OJ38" s="231"/>
      <c r="OK38" s="231"/>
      <c r="OL38" s="231"/>
      <c r="OM38" s="231"/>
      <c r="ON38" s="231"/>
      <c r="OO38" s="231"/>
      <c r="OP38" s="231"/>
      <c r="OQ38" s="231"/>
      <c r="OR38" s="231"/>
      <c r="OS38" s="231"/>
      <c r="OT38" s="231"/>
      <c r="OU38" s="231"/>
      <c r="OV38" s="231"/>
      <c r="OW38" s="231"/>
      <c r="OX38" s="231"/>
      <c r="OY38" s="231"/>
      <c r="OZ38" s="231"/>
      <c r="PA38" s="231"/>
      <c r="PB38" s="231"/>
      <c r="PC38" s="231"/>
      <c r="PD38" s="231"/>
      <c r="PE38" s="231"/>
      <c r="PF38" s="231"/>
      <c r="PG38" s="231"/>
      <c r="PH38" s="231"/>
      <c r="PI38" s="231"/>
      <c r="PJ38" s="231"/>
      <c r="PK38" s="231"/>
      <c r="PL38" s="231"/>
      <c r="PM38" s="231"/>
      <c r="PN38" s="231"/>
      <c r="PO38" s="231"/>
      <c r="PP38" s="231"/>
      <c r="PQ38" s="231"/>
      <c r="PR38" s="231"/>
      <c r="PS38" s="231"/>
      <c r="PT38" s="231"/>
      <c r="PU38" s="231"/>
      <c r="PV38" s="231"/>
      <c r="PW38" s="231"/>
      <c r="PX38" s="231"/>
      <c r="PY38" s="231"/>
      <c r="PZ38" s="231"/>
      <c r="QA38" s="231"/>
      <c r="QB38" s="231"/>
      <c r="QC38" s="231"/>
      <c r="QD38" s="231"/>
      <c r="QE38" s="231"/>
      <c r="QF38" s="231"/>
      <c r="QG38" s="231"/>
      <c r="QH38" s="231"/>
      <c r="QI38" s="231"/>
      <c r="QJ38" s="231"/>
      <c r="QK38" s="231"/>
      <c r="QL38" s="231"/>
      <c r="QM38" s="231"/>
      <c r="QN38" s="231"/>
      <c r="QO38" s="231"/>
      <c r="QP38" s="231"/>
      <c r="QQ38" s="231"/>
      <c r="QR38" s="231"/>
      <c r="QS38" s="231"/>
      <c r="QT38" s="231"/>
      <c r="QU38" s="231"/>
      <c r="QV38" s="231"/>
      <c r="QW38" s="231"/>
      <c r="QX38" s="231"/>
      <c r="QY38" s="231"/>
      <c r="QZ38" s="231"/>
      <c r="RA38" s="231"/>
      <c r="RB38" s="231"/>
      <c r="RC38" s="231"/>
      <c r="RD38" s="231"/>
      <c r="RE38" s="231"/>
      <c r="RF38" s="231"/>
      <c r="RG38" s="231"/>
      <c r="RH38" s="231"/>
      <c r="RI38" s="231"/>
      <c r="RJ38" s="231"/>
      <c r="RK38" s="231"/>
      <c r="RL38" s="231"/>
      <c r="RM38" s="231"/>
      <c r="RN38" s="231"/>
      <c r="RO38" s="231"/>
      <c r="RP38" s="231"/>
      <c r="RQ38" s="231"/>
      <c r="RR38" s="231"/>
      <c r="RS38" s="231"/>
      <c r="RT38" s="231"/>
      <c r="RU38" s="231"/>
      <c r="RV38" s="231"/>
      <c r="RW38" s="231"/>
      <c r="RX38" s="231"/>
      <c r="RY38" s="231"/>
      <c r="RZ38" s="231"/>
      <c r="SA38" s="231"/>
      <c r="SB38" s="231"/>
      <c r="SC38" s="231"/>
      <c r="SD38" s="231"/>
      <c r="SE38" s="231"/>
      <c r="SF38" s="231"/>
      <c r="SG38" s="231"/>
      <c r="SH38" s="231"/>
      <c r="SI38" s="231"/>
      <c r="SJ38" s="231"/>
      <c r="SK38" s="231"/>
      <c r="SL38" s="231"/>
      <c r="SM38" s="231"/>
      <c r="SN38" s="231"/>
      <c r="SO38" s="231"/>
      <c r="SP38" s="231"/>
      <c r="SQ38" s="231"/>
      <c r="SR38" s="231"/>
      <c r="SS38" s="231"/>
      <c r="ST38" s="231"/>
      <c r="SU38" s="231"/>
      <c r="SV38" s="231"/>
      <c r="SW38" s="231"/>
      <c r="SX38" s="231"/>
      <c r="SY38" s="231"/>
      <c r="SZ38" s="231"/>
      <c r="TA38" s="231"/>
      <c r="TB38" s="231"/>
      <c r="TC38" s="231"/>
    </row>
    <row r="39" spans="1:523" s="58" customFormat="1" ht="15.95" customHeight="1" x14ac:dyDescent="0.3">
      <c r="A39" s="65"/>
      <c r="B39" s="65"/>
      <c r="C39" s="66"/>
      <c r="D39" s="65">
        <v>32216</v>
      </c>
      <c r="E39" s="189" t="s">
        <v>93</v>
      </c>
      <c r="H39" s="172">
        <f t="shared" si="0"/>
        <v>93</v>
      </c>
      <c r="I39" s="173"/>
      <c r="J39" s="173"/>
      <c r="K39" s="173">
        <v>93</v>
      </c>
      <c r="L39" s="173"/>
      <c r="M39" s="173"/>
      <c r="N39" s="173"/>
      <c r="O39" s="172">
        <f t="shared" si="8"/>
        <v>93</v>
      </c>
      <c r="P39" s="173"/>
      <c r="Q39" s="173"/>
      <c r="R39" s="173">
        <v>93</v>
      </c>
      <c r="S39" s="173"/>
      <c r="T39" s="173"/>
      <c r="U39" s="173"/>
      <c r="V39" s="173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  <c r="EH39" s="231"/>
      <c r="EI39" s="231"/>
      <c r="EJ39" s="231"/>
      <c r="EK39" s="231"/>
      <c r="EL39" s="231"/>
      <c r="EM39" s="231"/>
      <c r="EN39" s="231"/>
      <c r="EO39" s="231"/>
      <c r="EP39" s="231"/>
      <c r="EQ39" s="231"/>
      <c r="ER39" s="231"/>
      <c r="ES39" s="231"/>
      <c r="ET39" s="231"/>
      <c r="EU39" s="231"/>
      <c r="EV39" s="231"/>
      <c r="EW39" s="231"/>
      <c r="EX39" s="231"/>
      <c r="EY39" s="231"/>
      <c r="EZ39" s="231"/>
      <c r="FA39" s="231"/>
      <c r="FB39" s="231"/>
      <c r="FC39" s="231"/>
      <c r="FD39" s="231"/>
      <c r="FE39" s="231"/>
      <c r="FF39" s="231"/>
      <c r="FG39" s="231"/>
      <c r="FH39" s="231"/>
      <c r="FI39" s="231"/>
      <c r="FJ39" s="231"/>
      <c r="FK39" s="231"/>
      <c r="FL39" s="231"/>
      <c r="FM39" s="231"/>
      <c r="FN39" s="231"/>
      <c r="FO39" s="231"/>
      <c r="FP39" s="231"/>
      <c r="FQ39" s="231"/>
      <c r="FR39" s="231"/>
      <c r="FS39" s="231"/>
      <c r="FT39" s="231"/>
      <c r="FU39" s="231"/>
      <c r="FV39" s="231"/>
      <c r="FW39" s="231"/>
      <c r="FX39" s="231"/>
      <c r="FY39" s="231"/>
      <c r="FZ39" s="231"/>
      <c r="GA39" s="231"/>
      <c r="GB39" s="231"/>
      <c r="GC39" s="231"/>
      <c r="GD39" s="231"/>
      <c r="GE39" s="231"/>
      <c r="GF39" s="231"/>
      <c r="GG39" s="231"/>
      <c r="GH39" s="231"/>
      <c r="GI39" s="231"/>
      <c r="GJ39" s="231"/>
      <c r="GK39" s="231"/>
      <c r="GL39" s="231"/>
      <c r="GM39" s="231"/>
      <c r="GN39" s="231"/>
      <c r="GO39" s="231"/>
      <c r="GP39" s="231"/>
      <c r="GQ39" s="231"/>
      <c r="GR39" s="231"/>
      <c r="GS39" s="231"/>
      <c r="GT39" s="231"/>
      <c r="GU39" s="231"/>
      <c r="GV39" s="231"/>
      <c r="GW39" s="231"/>
      <c r="GX39" s="231"/>
      <c r="GY39" s="231"/>
      <c r="GZ39" s="231"/>
      <c r="HA39" s="231"/>
      <c r="HB39" s="231"/>
      <c r="HC39" s="231"/>
      <c r="HD39" s="231"/>
      <c r="HE39" s="231"/>
      <c r="HF39" s="231"/>
      <c r="HG39" s="231"/>
      <c r="HH39" s="231"/>
      <c r="HI39" s="231"/>
      <c r="HJ39" s="231"/>
      <c r="HK39" s="231"/>
      <c r="HL39" s="231"/>
      <c r="HM39" s="231"/>
      <c r="HN39" s="231"/>
      <c r="HO39" s="231"/>
      <c r="HP39" s="231"/>
      <c r="HQ39" s="231"/>
      <c r="HR39" s="231"/>
      <c r="HS39" s="231"/>
      <c r="HT39" s="231"/>
      <c r="HU39" s="231"/>
      <c r="HV39" s="231"/>
      <c r="HW39" s="231"/>
      <c r="HX39" s="231"/>
      <c r="HY39" s="231"/>
      <c r="HZ39" s="231"/>
      <c r="IA39" s="231"/>
      <c r="IB39" s="231"/>
      <c r="IC39" s="231"/>
      <c r="ID39" s="231"/>
      <c r="IE39" s="231"/>
      <c r="IF39" s="231"/>
      <c r="IG39" s="231"/>
      <c r="IH39" s="231"/>
      <c r="II39" s="231"/>
      <c r="IJ39" s="231"/>
      <c r="IK39" s="231"/>
      <c r="IL39" s="231"/>
      <c r="IM39" s="231"/>
      <c r="IN39" s="231"/>
      <c r="IO39" s="231"/>
      <c r="IP39" s="231"/>
      <c r="IQ39" s="231"/>
      <c r="IR39" s="231"/>
      <c r="IS39" s="231"/>
      <c r="IT39" s="231"/>
      <c r="IU39" s="231"/>
      <c r="IV39" s="231"/>
      <c r="IW39" s="231"/>
      <c r="IX39" s="231"/>
      <c r="IY39" s="231"/>
      <c r="IZ39" s="231"/>
      <c r="JA39" s="231"/>
      <c r="JB39" s="231"/>
      <c r="JC39" s="231"/>
      <c r="JD39" s="231"/>
      <c r="JE39" s="231"/>
      <c r="JF39" s="231"/>
      <c r="JG39" s="231"/>
      <c r="JH39" s="231"/>
      <c r="JI39" s="231"/>
      <c r="JJ39" s="231"/>
      <c r="JK39" s="231"/>
      <c r="JL39" s="231"/>
      <c r="JM39" s="231"/>
      <c r="JN39" s="231"/>
      <c r="JO39" s="231"/>
      <c r="JP39" s="231"/>
      <c r="JQ39" s="231"/>
      <c r="JR39" s="231"/>
      <c r="JS39" s="231"/>
      <c r="JT39" s="231"/>
      <c r="JU39" s="231"/>
      <c r="JV39" s="231"/>
      <c r="JW39" s="231"/>
      <c r="JX39" s="231"/>
      <c r="JY39" s="231"/>
      <c r="JZ39" s="231"/>
      <c r="KA39" s="231"/>
      <c r="KB39" s="231"/>
      <c r="KC39" s="231"/>
      <c r="KD39" s="231"/>
      <c r="KE39" s="231"/>
      <c r="KF39" s="231"/>
      <c r="KG39" s="231"/>
      <c r="KH39" s="231"/>
      <c r="KI39" s="231"/>
      <c r="KJ39" s="231"/>
      <c r="KK39" s="231"/>
      <c r="KL39" s="231"/>
      <c r="KM39" s="231"/>
      <c r="KN39" s="231"/>
      <c r="KO39" s="231"/>
      <c r="KP39" s="231"/>
      <c r="KQ39" s="231"/>
      <c r="KR39" s="231"/>
      <c r="KS39" s="231"/>
      <c r="KT39" s="231"/>
      <c r="KU39" s="231"/>
      <c r="KV39" s="231"/>
      <c r="KW39" s="231"/>
      <c r="KX39" s="231"/>
      <c r="KY39" s="231"/>
      <c r="KZ39" s="231"/>
      <c r="LA39" s="231"/>
      <c r="LB39" s="231"/>
      <c r="LC39" s="231"/>
      <c r="LD39" s="231"/>
      <c r="LE39" s="231"/>
      <c r="LF39" s="231"/>
      <c r="LG39" s="231"/>
      <c r="LH39" s="231"/>
      <c r="LI39" s="231"/>
      <c r="LJ39" s="231"/>
      <c r="LK39" s="231"/>
      <c r="LL39" s="231"/>
      <c r="LM39" s="231"/>
      <c r="LN39" s="231"/>
      <c r="LO39" s="231"/>
      <c r="LP39" s="231"/>
      <c r="LQ39" s="231"/>
      <c r="LR39" s="231"/>
      <c r="LS39" s="231"/>
      <c r="LT39" s="231"/>
      <c r="LU39" s="231"/>
      <c r="LV39" s="231"/>
      <c r="LW39" s="231"/>
      <c r="LX39" s="231"/>
      <c r="LY39" s="231"/>
      <c r="LZ39" s="231"/>
      <c r="MA39" s="231"/>
      <c r="MB39" s="231"/>
      <c r="MC39" s="231"/>
      <c r="MD39" s="231"/>
      <c r="ME39" s="231"/>
      <c r="MF39" s="231"/>
      <c r="MG39" s="231"/>
      <c r="MH39" s="231"/>
      <c r="MI39" s="231"/>
      <c r="MJ39" s="231"/>
      <c r="MK39" s="231"/>
      <c r="ML39" s="231"/>
      <c r="MM39" s="231"/>
      <c r="MN39" s="231"/>
      <c r="MO39" s="231"/>
      <c r="MP39" s="231"/>
      <c r="MQ39" s="231"/>
      <c r="MR39" s="231"/>
      <c r="MS39" s="231"/>
      <c r="MT39" s="231"/>
      <c r="MU39" s="231"/>
      <c r="MV39" s="231"/>
      <c r="MW39" s="231"/>
      <c r="MX39" s="231"/>
      <c r="MY39" s="231"/>
      <c r="MZ39" s="231"/>
      <c r="NA39" s="231"/>
      <c r="NB39" s="231"/>
      <c r="NC39" s="231"/>
      <c r="ND39" s="231"/>
      <c r="NE39" s="231"/>
      <c r="NF39" s="231"/>
      <c r="NG39" s="231"/>
      <c r="NH39" s="231"/>
      <c r="NI39" s="231"/>
      <c r="NJ39" s="231"/>
      <c r="NK39" s="231"/>
      <c r="NL39" s="231"/>
      <c r="NM39" s="231"/>
      <c r="NN39" s="231"/>
      <c r="NO39" s="231"/>
      <c r="NP39" s="231"/>
      <c r="NQ39" s="231"/>
      <c r="NR39" s="231"/>
      <c r="NS39" s="231"/>
      <c r="NT39" s="231"/>
      <c r="NU39" s="231"/>
      <c r="NV39" s="231"/>
      <c r="NW39" s="231"/>
      <c r="NX39" s="231"/>
      <c r="NY39" s="231"/>
      <c r="NZ39" s="231"/>
      <c r="OA39" s="231"/>
      <c r="OB39" s="231"/>
      <c r="OC39" s="231"/>
      <c r="OD39" s="231"/>
      <c r="OE39" s="231"/>
      <c r="OF39" s="231"/>
      <c r="OG39" s="231"/>
      <c r="OH39" s="231"/>
      <c r="OI39" s="231"/>
      <c r="OJ39" s="231"/>
      <c r="OK39" s="231"/>
      <c r="OL39" s="231"/>
      <c r="OM39" s="231"/>
      <c r="ON39" s="231"/>
      <c r="OO39" s="231"/>
      <c r="OP39" s="231"/>
      <c r="OQ39" s="231"/>
      <c r="OR39" s="231"/>
      <c r="OS39" s="231"/>
      <c r="OT39" s="231"/>
      <c r="OU39" s="231"/>
      <c r="OV39" s="231"/>
      <c r="OW39" s="231"/>
      <c r="OX39" s="231"/>
      <c r="OY39" s="231"/>
      <c r="OZ39" s="231"/>
      <c r="PA39" s="231"/>
      <c r="PB39" s="231"/>
      <c r="PC39" s="231"/>
      <c r="PD39" s="231"/>
      <c r="PE39" s="231"/>
      <c r="PF39" s="231"/>
      <c r="PG39" s="231"/>
      <c r="PH39" s="231"/>
      <c r="PI39" s="231"/>
      <c r="PJ39" s="231"/>
      <c r="PK39" s="231"/>
      <c r="PL39" s="231"/>
      <c r="PM39" s="231"/>
      <c r="PN39" s="231"/>
      <c r="PO39" s="231"/>
      <c r="PP39" s="231"/>
      <c r="PQ39" s="231"/>
      <c r="PR39" s="231"/>
      <c r="PS39" s="231"/>
      <c r="PT39" s="231"/>
      <c r="PU39" s="231"/>
      <c r="PV39" s="231"/>
      <c r="PW39" s="231"/>
      <c r="PX39" s="231"/>
      <c r="PY39" s="231"/>
      <c r="PZ39" s="231"/>
      <c r="QA39" s="231"/>
      <c r="QB39" s="231"/>
      <c r="QC39" s="231"/>
      <c r="QD39" s="231"/>
      <c r="QE39" s="231"/>
      <c r="QF39" s="231"/>
      <c r="QG39" s="231"/>
      <c r="QH39" s="231"/>
      <c r="QI39" s="231"/>
      <c r="QJ39" s="231"/>
      <c r="QK39" s="231"/>
      <c r="QL39" s="231"/>
      <c r="QM39" s="231"/>
      <c r="QN39" s="231"/>
      <c r="QO39" s="231"/>
      <c r="QP39" s="231"/>
      <c r="QQ39" s="231"/>
      <c r="QR39" s="231"/>
      <c r="QS39" s="231"/>
      <c r="QT39" s="231"/>
      <c r="QU39" s="231"/>
      <c r="QV39" s="231"/>
      <c r="QW39" s="231"/>
      <c r="QX39" s="231"/>
      <c r="QY39" s="231"/>
      <c r="QZ39" s="231"/>
      <c r="RA39" s="231"/>
      <c r="RB39" s="231"/>
      <c r="RC39" s="231"/>
      <c r="RD39" s="231"/>
      <c r="RE39" s="231"/>
      <c r="RF39" s="231"/>
      <c r="RG39" s="231"/>
      <c r="RH39" s="231"/>
      <c r="RI39" s="231"/>
      <c r="RJ39" s="231"/>
      <c r="RK39" s="231"/>
      <c r="RL39" s="231"/>
      <c r="RM39" s="231"/>
      <c r="RN39" s="231"/>
      <c r="RO39" s="231"/>
      <c r="RP39" s="231"/>
      <c r="RQ39" s="231"/>
      <c r="RR39" s="231"/>
      <c r="RS39" s="231"/>
      <c r="RT39" s="231"/>
      <c r="RU39" s="231"/>
      <c r="RV39" s="231"/>
      <c r="RW39" s="231"/>
      <c r="RX39" s="231"/>
      <c r="RY39" s="231"/>
      <c r="RZ39" s="231"/>
      <c r="SA39" s="231"/>
      <c r="SB39" s="231"/>
      <c r="SC39" s="231"/>
      <c r="SD39" s="231"/>
      <c r="SE39" s="231"/>
      <c r="SF39" s="231"/>
      <c r="SG39" s="231"/>
      <c r="SH39" s="231"/>
      <c r="SI39" s="231"/>
      <c r="SJ39" s="231"/>
      <c r="SK39" s="231"/>
      <c r="SL39" s="231"/>
      <c r="SM39" s="231"/>
      <c r="SN39" s="231"/>
      <c r="SO39" s="231"/>
      <c r="SP39" s="231"/>
      <c r="SQ39" s="231"/>
      <c r="SR39" s="231"/>
      <c r="SS39" s="231"/>
      <c r="ST39" s="231"/>
      <c r="SU39" s="231"/>
      <c r="SV39" s="231"/>
      <c r="SW39" s="231"/>
      <c r="SX39" s="231"/>
      <c r="SY39" s="231"/>
      <c r="SZ39" s="231"/>
      <c r="TA39" s="231"/>
      <c r="TB39" s="231"/>
      <c r="TC39" s="231"/>
    </row>
    <row r="40" spans="1:523" s="58" customFormat="1" ht="15.95" customHeight="1" x14ac:dyDescent="0.3">
      <c r="A40" s="65"/>
      <c r="B40" s="65"/>
      <c r="C40" s="66"/>
      <c r="D40" s="65">
        <v>32219</v>
      </c>
      <c r="E40" s="189" t="s">
        <v>94</v>
      </c>
      <c r="H40" s="172">
        <f t="shared" si="0"/>
        <v>200</v>
      </c>
      <c r="I40" s="173"/>
      <c r="J40" s="173"/>
      <c r="K40" s="173">
        <v>200</v>
      </c>
      <c r="L40" s="173"/>
      <c r="M40" s="173"/>
      <c r="N40" s="173"/>
      <c r="O40" s="172">
        <f t="shared" si="8"/>
        <v>200</v>
      </c>
      <c r="P40" s="173"/>
      <c r="Q40" s="173"/>
      <c r="R40" s="173">
        <v>200</v>
      </c>
      <c r="S40" s="173"/>
      <c r="T40" s="173"/>
      <c r="U40" s="173"/>
      <c r="V40" s="173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  <c r="EH40" s="231"/>
      <c r="EI40" s="231"/>
      <c r="EJ40" s="231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1"/>
      <c r="FF40" s="231"/>
      <c r="FG40" s="231"/>
      <c r="FH40" s="231"/>
      <c r="FI40" s="231"/>
      <c r="FJ40" s="231"/>
      <c r="FK40" s="231"/>
      <c r="FL40" s="231"/>
      <c r="FM40" s="231"/>
      <c r="FN40" s="231"/>
      <c r="FO40" s="231"/>
      <c r="FP40" s="231"/>
      <c r="FQ40" s="231"/>
      <c r="FR40" s="231"/>
      <c r="FS40" s="231"/>
      <c r="FT40" s="231"/>
      <c r="FU40" s="231"/>
      <c r="FV40" s="231"/>
      <c r="FW40" s="231"/>
      <c r="FX40" s="231"/>
      <c r="FY40" s="231"/>
      <c r="FZ40" s="231"/>
      <c r="GA40" s="231"/>
      <c r="GB40" s="231"/>
      <c r="GC40" s="231"/>
      <c r="GD40" s="231"/>
      <c r="GE40" s="231"/>
      <c r="GF40" s="231"/>
      <c r="GG40" s="231"/>
      <c r="GH40" s="231"/>
      <c r="GI40" s="231"/>
      <c r="GJ40" s="231"/>
      <c r="GK40" s="231"/>
      <c r="GL40" s="231"/>
      <c r="GM40" s="231"/>
      <c r="GN40" s="231"/>
      <c r="GO40" s="231"/>
      <c r="GP40" s="231"/>
      <c r="GQ40" s="231"/>
      <c r="GR40" s="231"/>
      <c r="GS40" s="231"/>
      <c r="GT40" s="231"/>
      <c r="GU40" s="231"/>
      <c r="GV40" s="231"/>
      <c r="GW40" s="231"/>
      <c r="GX40" s="231"/>
      <c r="GY40" s="231"/>
      <c r="GZ40" s="231"/>
      <c r="HA40" s="231"/>
      <c r="HB40" s="231"/>
      <c r="HC40" s="231"/>
      <c r="HD40" s="231"/>
      <c r="HE40" s="231"/>
      <c r="HF40" s="231"/>
      <c r="HG40" s="231"/>
      <c r="HH40" s="231"/>
      <c r="HI40" s="231"/>
      <c r="HJ40" s="231"/>
      <c r="HK40" s="231"/>
      <c r="HL40" s="231"/>
      <c r="HM40" s="231"/>
      <c r="HN40" s="231"/>
      <c r="HO40" s="231"/>
      <c r="HP40" s="231"/>
      <c r="HQ40" s="231"/>
      <c r="HR40" s="231"/>
      <c r="HS40" s="231"/>
      <c r="HT40" s="231"/>
      <c r="HU40" s="231"/>
      <c r="HV40" s="231"/>
      <c r="HW40" s="231"/>
      <c r="HX40" s="231"/>
      <c r="HY40" s="231"/>
      <c r="HZ40" s="231"/>
      <c r="IA40" s="231"/>
      <c r="IB40" s="231"/>
      <c r="IC40" s="231"/>
      <c r="ID40" s="231"/>
      <c r="IE40" s="231"/>
      <c r="IF40" s="231"/>
      <c r="IG40" s="231"/>
      <c r="IH40" s="231"/>
      <c r="II40" s="231"/>
      <c r="IJ40" s="231"/>
      <c r="IK40" s="231"/>
      <c r="IL40" s="231"/>
      <c r="IM40" s="231"/>
      <c r="IN40" s="231"/>
      <c r="IO40" s="231"/>
      <c r="IP40" s="231"/>
      <c r="IQ40" s="231"/>
      <c r="IR40" s="231"/>
      <c r="IS40" s="231"/>
      <c r="IT40" s="231"/>
      <c r="IU40" s="231"/>
      <c r="IV40" s="231"/>
      <c r="IW40" s="231"/>
      <c r="IX40" s="231"/>
      <c r="IY40" s="231"/>
      <c r="IZ40" s="231"/>
      <c r="JA40" s="231"/>
      <c r="JB40" s="231"/>
      <c r="JC40" s="231"/>
      <c r="JD40" s="231"/>
      <c r="JE40" s="231"/>
      <c r="JF40" s="231"/>
      <c r="JG40" s="231"/>
      <c r="JH40" s="231"/>
      <c r="JI40" s="231"/>
      <c r="JJ40" s="231"/>
      <c r="JK40" s="231"/>
      <c r="JL40" s="231"/>
      <c r="JM40" s="231"/>
      <c r="JN40" s="231"/>
      <c r="JO40" s="231"/>
      <c r="JP40" s="231"/>
      <c r="JQ40" s="231"/>
      <c r="JR40" s="231"/>
      <c r="JS40" s="231"/>
      <c r="JT40" s="231"/>
      <c r="JU40" s="231"/>
      <c r="JV40" s="231"/>
      <c r="JW40" s="231"/>
      <c r="JX40" s="231"/>
      <c r="JY40" s="231"/>
      <c r="JZ40" s="231"/>
      <c r="KA40" s="231"/>
      <c r="KB40" s="231"/>
      <c r="KC40" s="231"/>
      <c r="KD40" s="231"/>
      <c r="KE40" s="231"/>
      <c r="KF40" s="231"/>
      <c r="KG40" s="231"/>
      <c r="KH40" s="231"/>
      <c r="KI40" s="231"/>
      <c r="KJ40" s="231"/>
      <c r="KK40" s="231"/>
      <c r="KL40" s="231"/>
      <c r="KM40" s="231"/>
      <c r="KN40" s="231"/>
      <c r="KO40" s="231"/>
      <c r="KP40" s="231"/>
      <c r="KQ40" s="231"/>
      <c r="KR40" s="231"/>
      <c r="KS40" s="231"/>
      <c r="KT40" s="231"/>
      <c r="KU40" s="231"/>
      <c r="KV40" s="231"/>
      <c r="KW40" s="231"/>
      <c r="KX40" s="231"/>
      <c r="KY40" s="231"/>
      <c r="KZ40" s="231"/>
      <c r="LA40" s="231"/>
      <c r="LB40" s="231"/>
      <c r="LC40" s="231"/>
      <c r="LD40" s="231"/>
      <c r="LE40" s="231"/>
      <c r="LF40" s="231"/>
      <c r="LG40" s="231"/>
      <c r="LH40" s="231"/>
      <c r="LI40" s="231"/>
      <c r="LJ40" s="231"/>
      <c r="LK40" s="231"/>
      <c r="LL40" s="231"/>
      <c r="LM40" s="231"/>
      <c r="LN40" s="231"/>
      <c r="LO40" s="231"/>
      <c r="LP40" s="231"/>
      <c r="LQ40" s="231"/>
      <c r="LR40" s="231"/>
      <c r="LS40" s="231"/>
      <c r="LT40" s="231"/>
      <c r="LU40" s="231"/>
      <c r="LV40" s="231"/>
      <c r="LW40" s="231"/>
      <c r="LX40" s="231"/>
      <c r="LY40" s="231"/>
      <c r="LZ40" s="231"/>
      <c r="MA40" s="231"/>
      <c r="MB40" s="231"/>
      <c r="MC40" s="231"/>
      <c r="MD40" s="231"/>
      <c r="ME40" s="231"/>
      <c r="MF40" s="231"/>
      <c r="MG40" s="231"/>
      <c r="MH40" s="231"/>
      <c r="MI40" s="231"/>
      <c r="MJ40" s="231"/>
      <c r="MK40" s="231"/>
      <c r="ML40" s="231"/>
      <c r="MM40" s="231"/>
      <c r="MN40" s="231"/>
      <c r="MO40" s="231"/>
      <c r="MP40" s="231"/>
      <c r="MQ40" s="231"/>
      <c r="MR40" s="231"/>
      <c r="MS40" s="231"/>
      <c r="MT40" s="231"/>
      <c r="MU40" s="231"/>
      <c r="MV40" s="231"/>
      <c r="MW40" s="231"/>
      <c r="MX40" s="231"/>
      <c r="MY40" s="231"/>
      <c r="MZ40" s="231"/>
      <c r="NA40" s="231"/>
      <c r="NB40" s="231"/>
      <c r="NC40" s="231"/>
      <c r="ND40" s="231"/>
      <c r="NE40" s="231"/>
      <c r="NF40" s="231"/>
      <c r="NG40" s="231"/>
      <c r="NH40" s="231"/>
      <c r="NI40" s="231"/>
      <c r="NJ40" s="231"/>
      <c r="NK40" s="231"/>
      <c r="NL40" s="231"/>
      <c r="NM40" s="231"/>
      <c r="NN40" s="231"/>
      <c r="NO40" s="231"/>
      <c r="NP40" s="231"/>
      <c r="NQ40" s="231"/>
      <c r="NR40" s="231"/>
      <c r="NS40" s="231"/>
      <c r="NT40" s="231"/>
      <c r="NU40" s="231"/>
      <c r="NV40" s="231"/>
      <c r="NW40" s="231"/>
      <c r="NX40" s="231"/>
      <c r="NY40" s="231"/>
      <c r="NZ40" s="231"/>
      <c r="OA40" s="231"/>
      <c r="OB40" s="231"/>
      <c r="OC40" s="231"/>
      <c r="OD40" s="231"/>
      <c r="OE40" s="231"/>
      <c r="OF40" s="231"/>
      <c r="OG40" s="231"/>
      <c r="OH40" s="231"/>
      <c r="OI40" s="231"/>
      <c r="OJ40" s="231"/>
      <c r="OK40" s="231"/>
      <c r="OL40" s="231"/>
      <c r="OM40" s="231"/>
      <c r="ON40" s="231"/>
      <c r="OO40" s="231"/>
      <c r="OP40" s="231"/>
      <c r="OQ40" s="231"/>
      <c r="OR40" s="231"/>
      <c r="OS40" s="231"/>
      <c r="OT40" s="231"/>
      <c r="OU40" s="231"/>
      <c r="OV40" s="231"/>
      <c r="OW40" s="231"/>
      <c r="OX40" s="231"/>
      <c r="OY40" s="231"/>
      <c r="OZ40" s="231"/>
      <c r="PA40" s="231"/>
      <c r="PB40" s="231"/>
      <c r="PC40" s="231"/>
      <c r="PD40" s="231"/>
      <c r="PE40" s="231"/>
      <c r="PF40" s="231"/>
      <c r="PG40" s="231"/>
      <c r="PH40" s="231"/>
      <c r="PI40" s="231"/>
      <c r="PJ40" s="231"/>
      <c r="PK40" s="231"/>
      <c r="PL40" s="231"/>
      <c r="PM40" s="231"/>
      <c r="PN40" s="231"/>
      <c r="PO40" s="231"/>
      <c r="PP40" s="231"/>
      <c r="PQ40" s="231"/>
      <c r="PR40" s="231"/>
      <c r="PS40" s="231"/>
      <c r="PT40" s="231"/>
      <c r="PU40" s="231"/>
      <c r="PV40" s="231"/>
      <c r="PW40" s="231"/>
      <c r="PX40" s="231"/>
      <c r="PY40" s="231"/>
      <c r="PZ40" s="231"/>
      <c r="QA40" s="231"/>
      <c r="QB40" s="231"/>
      <c r="QC40" s="231"/>
      <c r="QD40" s="231"/>
      <c r="QE40" s="231"/>
      <c r="QF40" s="231"/>
      <c r="QG40" s="231"/>
      <c r="QH40" s="231"/>
      <c r="QI40" s="231"/>
      <c r="QJ40" s="231"/>
      <c r="QK40" s="231"/>
      <c r="QL40" s="231"/>
      <c r="QM40" s="231"/>
      <c r="QN40" s="231"/>
      <c r="QO40" s="231"/>
      <c r="QP40" s="231"/>
      <c r="QQ40" s="231"/>
      <c r="QR40" s="231"/>
      <c r="QS40" s="231"/>
      <c r="QT40" s="231"/>
      <c r="QU40" s="231"/>
      <c r="QV40" s="231"/>
      <c r="QW40" s="231"/>
      <c r="QX40" s="231"/>
      <c r="QY40" s="231"/>
      <c r="QZ40" s="231"/>
      <c r="RA40" s="231"/>
      <c r="RB40" s="231"/>
      <c r="RC40" s="231"/>
      <c r="RD40" s="231"/>
      <c r="RE40" s="231"/>
      <c r="RF40" s="231"/>
      <c r="RG40" s="231"/>
      <c r="RH40" s="231"/>
      <c r="RI40" s="231"/>
      <c r="RJ40" s="231"/>
      <c r="RK40" s="231"/>
      <c r="RL40" s="231"/>
      <c r="RM40" s="231"/>
      <c r="RN40" s="231"/>
      <c r="RO40" s="231"/>
      <c r="RP40" s="231"/>
      <c r="RQ40" s="231"/>
      <c r="RR40" s="231"/>
      <c r="RS40" s="231"/>
      <c r="RT40" s="231"/>
      <c r="RU40" s="231"/>
      <c r="RV40" s="231"/>
      <c r="RW40" s="231"/>
      <c r="RX40" s="231"/>
      <c r="RY40" s="231"/>
      <c r="RZ40" s="231"/>
      <c r="SA40" s="231"/>
      <c r="SB40" s="231"/>
      <c r="SC40" s="231"/>
      <c r="SD40" s="231"/>
      <c r="SE40" s="231"/>
      <c r="SF40" s="231"/>
      <c r="SG40" s="231"/>
      <c r="SH40" s="231"/>
      <c r="SI40" s="231"/>
      <c r="SJ40" s="231"/>
      <c r="SK40" s="231"/>
      <c r="SL40" s="231"/>
      <c r="SM40" s="231"/>
      <c r="SN40" s="231"/>
      <c r="SO40" s="231"/>
      <c r="SP40" s="231"/>
      <c r="SQ40" s="231"/>
      <c r="SR40" s="231"/>
      <c r="SS40" s="231"/>
      <c r="ST40" s="231"/>
      <c r="SU40" s="231"/>
      <c r="SV40" s="231"/>
      <c r="SW40" s="231"/>
      <c r="SX40" s="231"/>
      <c r="SY40" s="231"/>
      <c r="SZ40" s="231"/>
      <c r="TA40" s="231"/>
      <c r="TB40" s="231"/>
      <c r="TC40" s="231"/>
    </row>
    <row r="41" spans="1:523" s="64" customFormat="1" ht="15.95" customHeight="1" x14ac:dyDescent="0.3">
      <c r="A41" s="62"/>
      <c r="B41" s="62"/>
      <c r="C41" s="62">
        <v>3223</v>
      </c>
      <c r="D41" s="62"/>
      <c r="E41" s="187" t="s">
        <v>168</v>
      </c>
      <c r="F41" s="63"/>
      <c r="G41" s="69"/>
      <c r="H41" s="170">
        <f t="shared" si="0"/>
        <v>8899</v>
      </c>
      <c r="I41" s="171">
        <f>SUM(I42:I43)</f>
        <v>8899</v>
      </c>
      <c r="J41" s="171">
        <f t="shared" ref="J41:N41" si="37">SUM(J42:J43)</f>
        <v>0</v>
      </c>
      <c r="K41" s="171">
        <f t="shared" si="37"/>
        <v>0</v>
      </c>
      <c r="L41" s="171">
        <f t="shared" si="37"/>
        <v>0</v>
      </c>
      <c r="M41" s="171">
        <f t="shared" si="37"/>
        <v>0</v>
      </c>
      <c r="N41" s="171">
        <f t="shared" si="37"/>
        <v>0</v>
      </c>
      <c r="O41" s="170">
        <f t="shared" si="8"/>
        <v>8899</v>
      </c>
      <c r="P41" s="171">
        <f>SUM(P42:P43)</f>
        <v>8899</v>
      </c>
      <c r="Q41" s="171">
        <f t="shared" ref="Q41:U41" si="38">SUM(Q42:Q43)</f>
        <v>0</v>
      </c>
      <c r="R41" s="171">
        <f t="shared" si="38"/>
        <v>0</v>
      </c>
      <c r="S41" s="171">
        <f t="shared" si="38"/>
        <v>0</v>
      </c>
      <c r="T41" s="171">
        <f t="shared" si="38"/>
        <v>0</v>
      </c>
      <c r="U41" s="171">
        <f t="shared" si="38"/>
        <v>0</v>
      </c>
      <c r="V41" s="171">
        <f t="shared" ref="V41" si="39">SUM(V42:V43)</f>
        <v>0</v>
      </c>
      <c r="W41" s="61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/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/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/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  <c r="GM41" s="230"/>
      <c r="GN41" s="230"/>
      <c r="GO41" s="230"/>
      <c r="GP41" s="230"/>
      <c r="GQ41" s="230"/>
      <c r="GR41" s="230"/>
      <c r="GS41" s="230"/>
      <c r="GT41" s="230"/>
      <c r="GU41" s="230"/>
      <c r="GV41" s="230"/>
      <c r="GW41" s="230"/>
      <c r="GX41" s="230"/>
      <c r="GY41" s="230"/>
      <c r="GZ41" s="230"/>
      <c r="HA41" s="230"/>
      <c r="HB41" s="230"/>
      <c r="HC41" s="230"/>
      <c r="HD41" s="230"/>
      <c r="HE41" s="230"/>
      <c r="HF41" s="230"/>
      <c r="HG41" s="230"/>
      <c r="HH41" s="230"/>
      <c r="HI41" s="230"/>
      <c r="HJ41" s="230"/>
      <c r="HK41" s="230"/>
      <c r="HL41" s="230"/>
      <c r="HM41" s="230"/>
      <c r="HN41" s="230"/>
      <c r="HO41" s="230"/>
      <c r="HP41" s="230"/>
      <c r="HQ41" s="230"/>
      <c r="HR41" s="230"/>
      <c r="HS41" s="230"/>
      <c r="HT41" s="230"/>
      <c r="HU41" s="230"/>
      <c r="HV41" s="230"/>
      <c r="HW41" s="230"/>
      <c r="HX41" s="230"/>
      <c r="HY41" s="230"/>
      <c r="HZ41" s="230"/>
      <c r="IA41" s="230"/>
      <c r="IB41" s="230"/>
      <c r="IC41" s="230"/>
      <c r="ID41" s="230"/>
      <c r="IE41" s="230"/>
      <c r="IF41" s="230"/>
      <c r="IG41" s="230"/>
      <c r="IH41" s="230"/>
      <c r="II41" s="230"/>
      <c r="IJ41" s="230"/>
      <c r="IK41" s="230"/>
      <c r="IL41" s="230"/>
      <c r="IM41" s="230"/>
      <c r="IN41" s="230"/>
      <c r="IO41" s="230"/>
      <c r="IP41" s="230"/>
      <c r="IQ41" s="230"/>
      <c r="IR41" s="230"/>
      <c r="IS41" s="230"/>
      <c r="IT41" s="230"/>
      <c r="IU41" s="230"/>
      <c r="IV41" s="230"/>
      <c r="IW41" s="230"/>
      <c r="IX41" s="230"/>
      <c r="IY41" s="230"/>
      <c r="IZ41" s="230"/>
      <c r="JA41" s="230"/>
      <c r="JB41" s="230"/>
      <c r="JC41" s="230"/>
      <c r="JD41" s="230"/>
      <c r="JE41" s="230"/>
      <c r="JF41" s="230"/>
      <c r="JG41" s="230"/>
      <c r="JH41" s="230"/>
      <c r="JI41" s="230"/>
      <c r="JJ41" s="230"/>
      <c r="JK41" s="230"/>
      <c r="JL41" s="230"/>
      <c r="JM41" s="230"/>
      <c r="JN41" s="230"/>
      <c r="JO41" s="230"/>
      <c r="JP41" s="230"/>
      <c r="JQ41" s="230"/>
      <c r="JR41" s="230"/>
      <c r="JS41" s="230"/>
      <c r="JT41" s="230"/>
      <c r="JU41" s="230"/>
      <c r="JV41" s="230"/>
      <c r="JW41" s="230"/>
      <c r="JX41" s="230"/>
      <c r="JY41" s="230"/>
      <c r="JZ41" s="230"/>
      <c r="KA41" s="230"/>
      <c r="KB41" s="230"/>
      <c r="KC41" s="230"/>
      <c r="KD41" s="230"/>
      <c r="KE41" s="230"/>
      <c r="KF41" s="230"/>
      <c r="KG41" s="230"/>
      <c r="KH41" s="230"/>
      <c r="KI41" s="230"/>
      <c r="KJ41" s="230"/>
      <c r="KK41" s="230"/>
      <c r="KL41" s="230"/>
      <c r="KM41" s="230"/>
      <c r="KN41" s="230"/>
      <c r="KO41" s="230"/>
      <c r="KP41" s="230"/>
      <c r="KQ41" s="230"/>
      <c r="KR41" s="230"/>
      <c r="KS41" s="230"/>
      <c r="KT41" s="230"/>
      <c r="KU41" s="230"/>
      <c r="KV41" s="230"/>
      <c r="KW41" s="230"/>
      <c r="KX41" s="230"/>
      <c r="KY41" s="230"/>
      <c r="KZ41" s="230"/>
      <c r="LA41" s="230"/>
      <c r="LB41" s="230"/>
      <c r="LC41" s="230"/>
      <c r="LD41" s="230"/>
      <c r="LE41" s="230"/>
      <c r="LF41" s="230"/>
      <c r="LG41" s="230"/>
      <c r="LH41" s="230"/>
      <c r="LI41" s="230"/>
      <c r="LJ41" s="230"/>
      <c r="LK41" s="230"/>
      <c r="LL41" s="230"/>
      <c r="LM41" s="230"/>
      <c r="LN41" s="230"/>
      <c r="LO41" s="230"/>
      <c r="LP41" s="230"/>
      <c r="LQ41" s="230"/>
      <c r="LR41" s="230"/>
      <c r="LS41" s="230"/>
      <c r="LT41" s="230"/>
      <c r="LU41" s="230"/>
      <c r="LV41" s="230"/>
      <c r="LW41" s="230"/>
      <c r="LX41" s="230"/>
      <c r="LY41" s="230"/>
      <c r="LZ41" s="230"/>
      <c r="MA41" s="230"/>
      <c r="MB41" s="230"/>
      <c r="MC41" s="230"/>
      <c r="MD41" s="230"/>
      <c r="ME41" s="230"/>
      <c r="MF41" s="230"/>
      <c r="MG41" s="230"/>
      <c r="MH41" s="230"/>
      <c r="MI41" s="230"/>
      <c r="MJ41" s="230"/>
      <c r="MK41" s="230"/>
      <c r="ML41" s="230"/>
      <c r="MM41" s="230"/>
      <c r="MN41" s="230"/>
      <c r="MO41" s="230"/>
      <c r="MP41" s="230"/>
      <c r="MQ41" s="230"/>
      <c r="MR41" s="230"/>
      <c r="MS41" s="230"/>
      <c r="MT41" s="230"/>
      <c r="MU41" s="230"/>
      <c r="MV41" s="230"/>
      <c r="MW41" s="230"/>
      <c r="MX41" s="230"/>
      <c r="MY41" s="230"/>
      <c r="MZ41" s="230"/>
      <c r="NA41" s="230"/>
      <c r="NB41" s="230"/>
      <c r="NC41" s="230"/>
      <c r="ND41" s="230"/>
      <c r="NE41" s="230"/>
      <c r="NF41" s="230"/>
      <c r="NG41" s="230"/>
      <c r="NH41" s="230"/>
      <c r="NI41" s="230"/>
      <c r="NJ41" s="230"/>
      <c r="NK41" s="230"/>
      <c r="NL41" s="230"/>
      <c r="NM41" s="230"/>
      <c r="NN41" s="230"/>
      <c r="NO41" s="230"/>
      <c r="NP41" s="230"/>
      <c r="NQ41" s="230"/>
      <c r="NR41" s="230"/>
      <c r="NS41" s="230"/>
      <c r="NT41" s="230"/>
      <c r="NU41" s="230"/>
      <c r="NV41" s="230"/>
      <c r="NW41" s="230"/>
      <c r="NX41" s="230"/>
      <c r="NY41" s="230"/>
      <c r="NZ41" s="230"/>
      <c r="OA41" s="230"/>
      <c r="OB41" s="230"/>
      <c r="OC41" s="230"/>
      <c r="OD41" s="230"/>
      <c r="OE41" s="230"/>
      <c r="OF41" s="230"/>
      <c r="OG41" s="230"/>
      <c r="OH41" s="230"/>
      <c r="OI41" s="230"/>
      <c r="OJ41" s="230"/>
      <c r="OK41" s="230"/>
      <c r="OL41" s="230"/>
      <c r="OM41" s="230"/>
      <c r="ON41" s="230"/>
      <c r="OO41" s="230"/>
      <c r="OP41" s="230"/>
      <c r="OQ41" s="230"/>
      <c r="OR41" s="230"/>
      <c r="OS41" s="230"/>
      <c r="OT41" s="230"/>
      <c r="OU41" s="230"/>
      <c r="OV41" s="230"/>
      <c r="OW41" s="230"/>
      <c r="OX41" s="230"/>
      <c r="OY41" s="230"/>
      <c r="OZ41" s="230"/>
      <c r="PA41" s="230"/>
      <c r="PB41" s="230"/>
      <c r="PC41" s="230"/>
      <c r="PD41" s="230"/>
      <c r="PE41" s="230"/>
      <c r="PF41" s="230"/>
      <c r="PG41" s="230"/>
      <c r="PH41" s="230"/>
      <c r="PI41" s="230"/>
      <c r="PJ41" s="230"/>
      <c r="PK41" s="230"/>
      <c r="PL41" s="230"/>
      <c r="PM41" s="230"/>
      <c r="PN41" s="230"/>
      <c r="PO41" s="230"/>
      <c r="PP41" s="230"/>
      <c r="PQ41" s="230"/>
      <c r="PR41" s="230"/>
      <c r="PS41" s="230"/>
      <c r="PT41" s="230"/>
      <c r="PU41" s="230"/>
      <c r="PV41" s="230"/>
      <c r="PW41" s="230"/>
      <c r="PX41" s="230"/>
      <c r="PY41" s="230"/>
      <c r="PZ41" s="230"/>
      <c r="QA41" s="230"/>
      <c r="QB41" s="230"/>
      <c r="QC41" s="230"/>
      <c r="QD41" s="230"/>
      <c r="QE41" s="230"/>
      <c r="QF41" s="230"/>
      <c r="QG41" s="230"/>
      <c r="QH41" s="230"/>
      <c r="QI41" s="230"/>
      <c r="QJ41" s="230"/>
      <c r="QK41" s="230"/>
      <c r="QL41" s="230"/>
      <c r="QM41" s="230"/>
      <c r="QN41" s="230"/>
      <c r="QO41" s="230"/>
      <c r="QP41" s="230"/>
      <c r="QQ41" s="230"/>
      <c r="QR41" s="230"/>
      <c r="QS41" s="230"/>
      <c r="QT41" s="230"/>
      <c r="QU41" s="230"/>
      <c r="QV41" s="230"/>
      <c r="QW41" s="230"/>
      <c r="QX41" s="230"/>
      <c r="QY41" s="230"/>
      <c r="QZ41" s="230"/>
      <c r="RA41" s="230"/>
      <c r="RB41" s="230"/>
      <c r="RC41" s="230"/>
      <c r="RD41" s="230"/>
      <c r="RE41" s="230"/>
      <c r="RF41" s="230"/>
      <c r="RG41" s="230"/>
      <c r="RH41" s="230"/>
      <c r="RI41" s="230"/>
      <c r="RJ41" s="230"/>
      <c r="RK41" s="230"/>
      <c r="RL41" s="230"/>
      <c r="RM41" s="230"/>
      <c r="RN41" s="230"/>
      <c r="RO41" s="230"/>
      <c r="RP41" s="230"/>
      <c r="RQ41" s="230"/>
      <c r="RR41" s="230"/>
      <c r="RS41" s="230"/>
      <c r="RT41" s="230"/>
      <c r="RU41" s="230"/>
      <c r="RV41" s="230"/>
      <c r="RW41" s="230"/>
      <c r="RX41" s="230"/>
      <c r="RY41" s="230"/>
      <c r="RZ41" s="230"/>
      <c r="SA41" s="230"/>
      <c r="SB41" s="230"/>
      <c r="SC41" s="230"/>
      <c r="SD41" s="230"/>
      <c r="SE41" s="230"/>
      <c r="SF41" s="230"/>
      <c r="SG41" s="230"/>
      <c r="SH41" s="230"/>
      <c r="SI41" s="230"/>
      <c r="SJ41" s="230"/>
      <c r="SK41" s="230"/>
      <c r="SL41" s="230"/>
      <c r="SM41" s="230"/>
      <c r="SN41" s="230"/>
      <c r="SO41" s="230"/>
      <c r="SP41" s="230"/>
      <c r="SQ41" s="230"/>
      <c r="SR41" s="230"/>
      <c r="SS41" s="230"/>
      <c r="ST41" s="230"/>
      <c r="SU41" s="230"/>
      <c r="SV41" s="230"/>
      <c r="SW41" s="230"/>
      <c r="SX41" s="230"/>
      <c r="SY41" s="230"/>
      <c r="SZ41" s="230"/>
      <c r="TA41" s="230"/>
      <c r="TB41" s="230"/>
      <c r="TC41" s="230"/>
    </row>
    <row r="42" spans="1:523" s="58" customFormat="1" ht="15.95" customHeight="1" x14ac:dyDescent="0.3">
      <c r="A42" s="65"/>
      <c r="B42" s="65"/>
      <c r="C42" s="66"/>
      <c r="D42" s="65">
        <v>32231</v>
      </c>
      <c r="E42" s="189" t="s">
        <v>169</v>
      </c>
      <c r="H42" s="172">
        <f t="shared" si="0"/>
        <v>2263</v>
      </c>
      <c r="I42" s="173">
        <v>2263</v>
      </c>
      <c r="J42" s="173"/>
      <c r="K42" s="173"/>
      <c r="L42" s="173"/>
      <c r="M42" s="173"/>
      <c r="N42" s="173"/>
      <c r="O42" s="172">
        <f t="shared" si="8"/>
        <v>2263</v>
      </c>
      <c r="P42" s="173">
        <v>2263</v>
      </c>
      <c r="Q42" s="173"/>
      <c r="R42" s="173"/>
      <c r="S42" s="173"/>
      <c r="T42" s="173"/>
      <c r="U42" s="173"/>
      <c r="V42" s="173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  <c r="EI42" s="231"/>
      <c r="EJ42" s="231"/>
      <c r="EK42" s="231"/>
      <c r="EL42" s="231"/>
      <c r="EM42" s="231"/>
      <c r="EN42" s="231"/>
      <c r="EO42" s="231"/>
      <c r="EP42" s="231"/>
      <c r="EQ42" s="231"/>
      <c r="ER42" s="231"/>
      <c r="ES42" s="231"/>
      <c r="ET42" s="231"/>
      <c r="EU42" s="231"/>
      <c r="EV42" s="231"/>
      <c r="EW42" s="231"/>
      <c r="EX42" s="231"/>
      <c r="EY42" s="231"/>
      <c r="EZ42" s="231"/>
      <c r="FA42" s="231"/>
      <c r="FB42" s="231"/>
      <c r="FC42" s="231"/>
      <c r="FD42" s="231"/>
      <c r="FE42" s="231"/>
      <c r="FF42" s="231"/>
      <c r="FG42" s="231"/>
      <c r="FH42" s="231"/>
      <c r="FI42" s="231"/>
      <c r="FJ42" s="231"/>
      <c r="FK42" s="231"/>
      <c r="FL42" s="231"/>
      <c r="FM42" s="231"/>
      <c r="FN42" s="231"/>
      <c r="FO42" s="231"/>
      <c r="FP42" s="231"/>
      <c r="FQ42" s="231"/>
      <c r="FR42" s="231"/>
      <c r="FS42" s="231"/>
      <c r="FT42" s="231"/>
      <c r="FU42" s="231"/>
      <c r="FV42" s="231"/>
      <c r="FW42" s="231"/>
      <c r="FX42" s="231"/>
      <c r="FY42" s="231"/>
      <c r="FZ42" s="231"/>
      <c r="GA42" s="231"/>
      <c r="GB42" s="231"/>
      <c r="GC42" s="231"/>
      <c r="GD42" s="231"/>
      <c r="GE42" s="231"/>
      <c r="GF42" s="231"/>
      <c r="GG42" s="231"/>
      <c r="GH42" s="231"/>
      <c r="GI42" s="231"/>
      <c r="GJ42" s="231"/>
      <c r="GK42" s="231"/>
      <c r="GL42" s="231"/>
      <c r="GM42" s="231"/>
      <c r="GN42" s="231"/>
      <c r="GO42" s="231"/>
      <c r="GP42" s="231"/>
      <c r="GQ42" s="231"/>
      <c r="GR42" s="231"/>
      <c r="GS42" s="231"/>
      <c r="GT42" s="231"/>
      <c r="GU42" s="231"/>
      <c r="GV42" s="231"/>
      <c r="GW42" s="231"/>
      <c r="GX42" s="231"/>
      <c r="GY42" s="231"/>
      <c r="GZ42" s="231"/>
      <c r="HA42" s="231"/>
      <c r="HB42" s="231"/>
      <c r="HC42" s="231"/>
      <c r="HD42" s="231"/>
      <c r="HE42" s="231"/>
      <c r="HF42" s="231"/>
      <c r="HG42" s="231"/>
      <c r="HH42" s="231"/>
      <c r="HI42" s="231"/>
      <c r="HJ42" s="231"/>
      <c r="HK42" s="231"/>
      <c r="HL42" s="231"/>
      <c r="HM42" s="231"/>
      <c r="HN42" s="231"/>
      <c r="HO42" s="231"/>
      <c r="HP42" s="231"/>
      <c r="HQ42" s="231"/>
      <c r="HR42" s="231"/>
      <c r="HS42" s="231"/>
      <c r="HT42" s="231"/>
      <c r="HU42" s="231"/>
      <c r="HV42" s="231"/>
      <c r="HW42" s="231"/>
      <c r="HX42" s="231"/>
      <c r="HY42" s="231"/>
      <c r="HZ42" s="231"/>
      <c r="IA42" s="231"/>
      <c r="IB42" s="231"/>
      <c r="IC42" s="231"/>
      <c r="ID42" s="231"/>
      <c r="IE42" s="231"/>
      <c r="IF42" s="231"/>
      <c r="IG42" s="231"/>
      <c r="IH42" s="231"/>
      <c r="II42" s="231"/>
      <c r="IJ42" s="231"/>
      <c r="IK42" s="231"/>
      <c r="IL42" s="231"/>
      <c r="IM42" s="231"/>
      <c r="IN42" s="231"/>
      <c r="IO42" s="231"/>
      <c r="IP42" s="231"/>
      <c r="IQ42" s="231"/>
      <c r="IR42" s="231"/>
      <c r="IS42" s="231"/>
      <c r="IT42" s="231"/>
      <c r="IU42" s="231"/>
      <c r="IV42" s="231"/>
      <c r="IW42" s="231"/>
      <c r="IX42" s="231"/>
      <c r="IY42" s="231"/>
      <c r="IZ42" s="231"/>
      <c r="JA42" s="231"/>
      <c r="JB42" s="231"/>
      <c r="JC42" s="231"/>
      <c r="JD42" s="231"/>
      <c r="JE42" s="231"/>
      <c r="JF42" s="231"/>
      <c r="JG42" s="231"/>
      <c r="JH42" s="231"/>
      <c r="JI42" s="231"/>
      <c r="JJ42" s="231"/>
      <c r="JK42" s="231"/>
      <c r="JL42" s="231"/>
      <c r="JM42" s="231"/>
      <c r="JN42" s="231"/>
      <c r="JO42" s="231"/>
      <c r="JP42" s="231"/>
      <c r="JQ42" s="231"/>
      <c r="JR42" s="231"/>
      <c r="JS42" s="231"/>
      <c r="JT42" s="231"/>
      <c r="JU42" s="231"/>
      <c r="JV42" s="231"/>
      <c r="JW42" s="231"/>
      <c r="JX42" s="231"/>
      <c r="JY42" s="231"/>
      <c r="JZ42" s="231"/>
      <c r="KA42" s="231"/>
      <c r="KB42" s="231"/>
      <c r="KC42" s="231"/>
      <c r="KD42" s="231"/>
      <c r="KE42" s="231"/>
      <c r="KF42" s="231"/>
      <c r="KG42" s="231"/>
      <c r="KH42" s="231"/>
      <c r="KI42" s="231"/>
      <c r="KJ42" s="231"/>
      <c r="KK42" s="231"/>
      <c r="KL42" s="231"/>
      <c r="KM42" s="231"/>
      <c r="KN42" s="231"/>
      <c r="KO42" s="231"/>
      <c r="KP42" s="231"/>
      <c r="KQ42" s="231"/>
      <c r="KR42" s="231"/>
      <c r="KS42" s="231"/>
      <c r="KT42" s="231"/>
      <c r="KU42" s="231"/>
      <c r="KV42" s="231"/>
      <c r="KW42" s="231"/>
      <c r="KX42" s="231"/>
      <c r="KY42" s="231"/>
      <c r="KZ42" s="231"/>
      <c r="LA42" s="231"/>
      <c r="LB42" s="231"/>
      <c r="LC42" s="231"/>
      <c r="LD42" s="231"/>
      <c r="LE42" s="231"/>
      <c r="LF42" s="231"/>
      <c r="LG42" s="231"/>
      <c r="LH42" s="231"/>
      <c r="LI42" s="231"/>
      <c r="LJ42" s="231"/>
      <c r="LK42" s="231"/>
      <c r="LL42" s="231"/>
      <c r="LM42" s="231"/>
      <c r="LN42" s="231"/>
      <c r="LO42" s="231"/>
      <c r="LP42" s="231"/>
      <c r="LQ42" s="231"/>
      <c r="LR42" s="231"/>
      <c r="LS42" s="231"/>
      <c r="LT42" s="231"/>
      <c r="LU42" s="231"/>
      <c r="LV42" s="231"/>
      <c r="LW42" s="231"/>
      <c r="LX42" s="231"/>
      <c r="LY42" s="231"/>
      <c r="LZ42" s="231"/>
      <c r="MA42" s="231"/>
      <c r="MB42" s="231"/>
      <c r="MC42" s="231"/>
      <c r="MD42" s="231"/>
      <c r="ME42" s="231"/>
      <c r="MF42" s="231"/>
      <c r="MG42" s="231"/>
      <c r="MH42" s="231"/>
      <c r="MI42" s="231"/>
      <c r="MJ42" s="231"/>
      <c r="MK42" s="231"/>
      <c r="ML42" s="231"/>
      <c r="MM42" s="231"/>
      <c r="MN42" s="231"/>
      <c r="MO42" s="231"/>
      <c r="MP42" s="231"/>
      <c r="MQ42" s="231"/>
      <c r="MR42" s="231"/>
      <c r="MS42" s="231"/>
      <c r="MT42" s="231"/>
      <c r="MU42" s="231"/>
      <c r="MV42" s="231"/>
      <c r="MW42" s="231"/>
      <c r="MX42" s="231"/>
      <c r="MY42" s="231"/>
      <c r="MZ42" s="231"/>
      <c r="NA42" s="231"/>
      <c r="NB42" s="231"/>
      <c r="NC42" s="231"/>
      <c r="ND42" s="231"/>
      <c r="NE42" s="231"/>
      <c r="NF42" s="231"/>
      <c r="NG42" s="231"/>
      <c r="NH42" s="231"/>
      <c r="NI42" s="231"/>
      <c r="NJ42" s="231"/>
      <c r="NK42" s="231"/>
      <c r="NL42" s="231"/>
      <c r="NM42" s="231"/>
      <c r="NN42" s="231"/>
      <c r="NO42" s="231"/>
      <c r="NP42" s="231"/>
      <c r="NQ42" s="231"/>
      <c r="NR42" s="231"/>
      <c r="NS42" s="231"/>
      <c r="NT42" s="231"/>
      <c r="NU42" s="231"/>
      <c r="NV42" s="231"/>
      <c r="NW42" s="231"/>
      <c r="NX42" s="231"/>
      <c r="NY42" s="231"/>
      <c r="NZ42" s="231"/>
      <c r="OA42" s="231"/>
      <c r="OB42" s="231"/>
      <c r="OC42" s="231"/>
      <c r="OD42" s="231"/>
      <c r="OE42" s="231"/>
      <c r="OF42" s="231"/>
      <c r="OG42" s="231"/>
      <c r="OH42" s="231"/>
      <c r="OI42" s="231"/>
      <c r="OJ42" s="231"/>
      <c r="OK42" s="231"/>
      <c r="OL42" s="231"/>
      <c r="OM42" s="231"/>
      <c r="ON42" s="231"/>
      <c r="OO42" s="231"/>
      <c r="OP42" s="231"/>
      <c r="OQ42" s="231"/>
      <c r="OR42" s="231"/>
      <c r="OS42" s="231"/>
      <c r="OT42" s="231"/>
      <c r="OU42" s="231"/>
      <c r="OV42" s="231"/>
      <c r="OW42" s="231"/>
      <c r="OX42" s="231"/>
      <c r="OY42" s="231"/>
      <c r="OZ42" s="231"/>
      <c r="PA42" s="231"/>
      <c r="PB42" s="231"/>
      <c r="PC42" s="231"/>
      <c r="PD42" s="231"/>
      <c r="PE42" s="231"/>
      <c r="PF42" s="231"/>
      <c r="PG42" s="231"/>
      <c r="PH42" s="231"/>
      <c r="PI42" s="231"/>
      <c r="PJ42" s="231"/>
      <c r="PK42" s="231"/>
      <c r="PL42" s="231"/>
      <c r="PM42" s="231"/>
      <c r="PN42" s="231"/>
      <c r="PO42" s="231"/>
      <c r="PP42" s="231"/>
      <c r="PQ42" s="231"/>
      <c r="PR42" s="231"/>
      <c r="PS42" s="231"/>
      <c r="PT42" s="231"/>
      <c r="PU42" s="231"/>
      <c r="PV42" s="231"/>
      <c r="PW42" s="231"/>
      <c r="PX42" s="231"/>
      <c r="PY42" s="231"/>
      <c r="PZ42" s="231"/>
      <c r="QA42" s="231"/>
      <c r="QB42" s="231"/>
      <c r="QC42" s="231"/>
      <c r="QD42" s="231"/>
      <c r="QE42" s="231"/>
      <c r="QF42" s="231"/>
      <c r="QG42" s="231"/>
      <c r="QH42" s="231"/>
      <c r="QI42" s="231"/>
      <c r="QJ42" s="231"/>
      <c r="QK42" s="231"/>
      <c r="QL42" s="231"/>
      <c r="QM42" s="231"/>
      <c r="QN42" s="231"/>
      <c r="QO42" s="231"/>
      <c r="QP42" s="231"/>
      <c r="QQ42" s="231"/>
      <c r="QR42" s="231"/>
      <c r="QS42" s="231"/>
      <c r="QT42" s="231"/>
      <c r="QU42" s="231"/>
      <c r="QV42" s="231"/>
      <c r="QW42" s="231"/>
      <c r="QX42" s="231"/>
      <c r="QY42" s="231"/>
      <c r="QZ42" s="231"/>
      <c r="RA42" s="231"/>
      <c r="RB42" s="231"/>
      <c r="RC42" s="231"/>
      <c r="RD42" s="231"/>
      <c r="RE42" s="231"/>
      <c r="RF42" s="231"/>
      <c r="RG42" s="231"/>
      <c r="RH42" s="231"/>
      <c r="RI42" s="231"/>
      <c r="RJ42" s="231"/>
      <c r="RK42" s="231"/>
      <c r="RL42" s="231"/>
      <c r="RM42" s="231"/>
      <c r="RN42" s="231"/>
      <c r="RO42" s="231"/>
      <c r="RP42" s="231"/>
      <c r="RQ42" s="231"/>
      <c r="RR42" s="231"/>
      <c r="RS42" s="231"/>
      <c r="RT42" s="231"/>
      <c r="RU42" s="231"/>
      <c r="RV42" s="231"/>
      <c r="RW42" s="231"/>
      <c r="RX42" s="231"/>
      <c r="RY42" s="231"/>
      <c r="RZ42" s="231"/>
      <c r="SA42" s="231"/>
      <c r="SB42" s="231"/>
      <c r="SC42" s="231"/>
      <c r="SD42" s="231"/>
      <c r="SE42" s="231"/>
      <c r="SF42" s="231"/>
      <c r="SG42" s="231"/>
      <c r="SH42" s="231"/>
      <c r="SI42" s="231"/>
      <c r="SJ42" s="231"/>
      <c r="SK42" s="231"/>
      <c r="SL42" s="231"/>
      <c r="SM42" s="231"/>
      <c r="SN42" s="231"/>
      <c r="SO42" s="231"/>
      <c r="SP42" s="231"/>
      <c r="SQ42" s="231"/>
      <c r="SR42" s="231"/>
      <c r="SS42" s="231"/>
      <c r="ST42" s="231"/>
      <c r="SU42" s="231"/>
      <c r="SV42" s="231"/>
      <c r="SW42" s="231"/>
      <c r="SX42" s="231"/>
      <c r="SY42" s="231"/>
      <c r="SZ42" s="231"/>
      <c r="TA42" s="231"/>
      <c r="TB42" s="231"/>
      <c r="TC42" s="231"/>
    </row>
    <row r="43" spans="1:523" s="58" customFormat="1" ht="15.95" customHeight="1" x14ac:dyDescent="0.3">
      <c r="A43" s="65"/>
      <c r="B43" s="65"/>
      <c r="C43" s="66"/>
      <c r="D43" s="65">
        <v>32233</v>
      </c>
      <c r="E43" s="189" t="s">
        <v>170</v>
      </c>
      <c r="H43" s="172">
        <f t="shared" si="0"/>
        <v>6636</v>
      </c>
      <c r="I43" s="173">
        <v>6636</v>
      </c>
      <c r="J43" s="173"/>
      <c r="K43" s="173"/>
      <c r="L43" s="173"/>
      <c r="M43" s="173"/>
      <c r="N43" s="173"/>
      <c r="O43" s="172">
        <f t="shared" si="8"/>
        <v>6636</v>
      </c>
      <c r="P43" s="173">
        <v>6636</v>
      </c>
      <c r="Q43" s="173"/>
      <c r="R43" s="173"/>
      <c r="S43" s="173"/>
      <c r="T43" s="173"/>
      <c r="U43" s="173"/>
      <c r="V43" s="173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31"/>
      <c r="CU43" s="231"/>
      <c r="CV43" s="231"/>
      <c r="CW43" s="231"/>
      <c r="CX43" s="231"/>
      <c r="CY43" s="231"/>
      <c r="CZ43" s="231"/>
      <c r="DA43" s="231"/>
      <c r="DB43" s="231"/>
      <c r="DC43" s="231"/>
      <c r="DD43" s="231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  <c r="EI43" s="231"/>
      <c r="EJ43" s="231"/>
      <c r="EK43" s="231"/>
      <c r="EL43" s="231"/>
      <c r="EM43" s="231"/>
      <c r="EN43" s="231"/>
      <c r="EO43" s="231"/>
      <c r="EP43" s="231"/>
      <c r="EQ43" s="231"/>
      <c r="ER43" s="231"/>
      <c r="ES43" s="231"/>
      <c r="ET43" s="231"/>
      <c r="EU43" s="231"/>
      <c r="EV43" s="231"/>
      <c r="EW43" s="231"/>
      <c r="EX43" s="231"/>
      <c r="EY43" s="231"/>
      <c r="EZ43" s="231"/>
      <c r="FA43" s="231"/>
      <c r="FB43" s="231"/>
      <c r="FC43" s="231"/>
      <c r="FD43" s="231"/>
      <c r="FE43" s="231"/>
      <c r="FF43" s="231"/>
      <c r="FG43" s="231"/>
      <c r="FH43" s="231"/>
      <c r="FI43" s="231"/>
      <c r="FJ43" s="231"/>
      <c r="FK43" s="231"/>
      <c r="FL43" s="231"/>
      <c r="FM43" s="231"/>
      <c r="FN43" s="231"/>
      <c r="FO43" s="231"/>
      <c r="FP43" s="231"/>
      <c r="FQ43" s="231"/>
      <c r="FR43" s="231"/>
      <c r="FS43" s="231"/>
      <c r="FT43" s="231"/>
      <c r="FU43" s="231"/>
      <c r="FV43" s="231"/>
      <c r="FW43" s="231"/>
      <c r="FX43" s="231"/>
      <c r="FY43" s="231"/>
      <c r="FZ43" s="231"/>
      <c r="GA43" s="231"/>
      <c r="GB43" s="231"/>
      <c r="GC43" s="231"/>
      <c r="GD43" s="231"/>
      <c r="GE43" s="231"/>
      <c r="GF43" s="231"/>
      <c r="GG43" s="231"/>
      <c r="GH43" s="231"/>
      <c r="GI43" s="231"/>
      <c r="GJ43" s="231"/>
      <c r="GK43" s="231"/>
      <c r="GL43" s="231"/>
      <c r="GM43" s="231"/>
      <c r="GN43" s="231"/>
      <c r="GO43" s="231"/>
      <c r="GP43" s="231"/>
      <c r="GQ43" s="231"/>
      <c r="GR43" s="231"/>
      <c r="GS43" s="231"/>
      <c r="GT43" s="231"/>
      <c r="GU43" s="231"/>
      <c r="GV43" s="231"/>
      <c r="GW43" s="231"/>
      <c r="GX43" s="231"/>
      <c r="GY43" s="231"/>
      <c r="GZ43" s="231"/>
      <c r="HA43" s="231"/>
      <c r="HB43" s="231"/>
      <c r="HC43" s="231"/>
      <c r="HD43" s="231"/>
      <c r="HE43" s="231"/>
      <c r="HF43" s="231"/>
      <c r="HG43" s="231"/>
      <c r="HH43" s="231"/>
      <c r="HI43" s="231"/>
      <c r="HJ43" s="231"/>
      <c r="HK43" s="231"/>
      <c r="HL43" s="231"/>
      <c r="HM43" s="231"/>
      <c r="HN43" s="231"/>
      <c r="HO43" s="231"/>
      <c r="HP43" s="231"/>
      <c r="HQ43" s="231"/>
      <c r="HR43" s="231"/>
      <c r="HS43" s="231"/>
      <c r="HT43" s="231"/>
      <c r="HU43" s="231"/>
      <c r="HV43" s="231"/>
      <c r="HW43" s="231"/>
      <c r="HX43" s="231"/>
      <c r="HY43" s="231"/>
      <c r="HZ43" s="231"/>
      <c r="IA43" s="231"/>
      <c r="IB43" s="231"/>
      <c r="IC43" s="231"/>
      <c r="ID43" s="231"/>
      <c r="IE43" s="231"/>
      <c r="IF43" s="231"/>
      <c r="IG43" s="231"/>
      <c r="IH43" s="231"/>
      <c r="II43" s="231"/>
      <c r="IJ43" s="231"/>
      <c r="IK43" s="231"/>
      <c r="IL43" s="231"/>
      <c r="IM43" s="231"/>
      <c r="IN43" s="231"/>
      <c r="IO43" s="231"/>
      <c r="IP43" s="231"/>
      <c r="IQ43" s="231"/>
      <c r="IR43" s="231"/>
      <c r="IS43" s="231"/>
      <c r="IT43" s="231"/>
      <c r="IU43" s="231"/>
      <c r="IV43" s="231"/>
      <c r="IW43" s="231"/>
      <c r="IX43" s="231"/>
      <c r="IY43" s="231"/>
      <c r="IZ43" s="231"/>
      <c r="JA43" s="231"/>
      <c r="JB43" s="231"/>
      <c r="JC43" s="231"/>
      <c r="JD43" s="231"/>
      <c r="JE43" s="231"/>
      <c r="JF43" s="231"/>
      <c r="JG43" s="231"/>
      <c r="JH43" s="231"/>
      <c r="JI43" s="231"/>
      <c r="JJ43" s="231"/>
      <c r="JK43" s="231"/>
      <c r="JL43" s="231"/>
      <c r="JM43" s="231"/>
      <c r="JN43" s="231"/>
      <c r="JO43" s="231"/>
      <c r="JP43" s="231"/>
      <c r="JQ43" s="231"/>
      <c r="JR43" s="231"/>
      <c r="JS43" s="231"/>
      <c r="JT43" s="231"/>
      <c r="JU43" s="231"/>
      <c r="JV43" s="231"/>
      <c r="JW43" s="231"/>
      <c r="JX43" s="231"/>
      <c r="JY43" s="231"/>
      <c r="JZ43" s="231"/>
      <c r="KA43" s="231"/>
      <c r="KB43" s="231"/>
      <c r="KC43" s="231"/>
      <c r="KD43" s="231"/>
      <c r="KE43" s="231"/>
      <c r="KF43" s="231"/>
      <c r="KG43" s="231"/>
      <c r="KH43" s="231"/>
      <c r="KI43" s="231"/>
      <c r="KJ43" s="231"/>
      <c r="KK43" s="231"/>
      <c r="KL43" s="231"/>
      <c r="KM43" s="231"/>
      <c r="KN43" s="231"/>
      <c r="KO43" s="231"/>
      <c r="KP43" s="231"/>
      <c r="KQ43" s="231"/>
      <c r="KR43" s="231"/>
      <c r="KS43" s="231"/>
      <c r="KT43" s="231"/>
      <c r="KU43" s="231"/>
      <c r="KV43" s="231"/>
      <c r="KW43" s="231"/>
      <c r="KX43" s="231"/>
      <c r="KY43" s="231"/>
      <c r="KZ43" s="231"/>
      <c r="LA43" s="231"/>
      <c r="LB43" s="231"/>
      <c r="LC43" s="231"/>
      <c r="LD43" s="231"/>
      <c r="LE43" s="231"/>
      <c r="LF43" s="231"/>
      <c r="LG43" s="231"/>
      <c r="LH43" s="231"/>
      <c r="LI43" s="231"/>
      <c r="LJ43" s="231"/>
      <c r="LK43" s="231"/>
      <c r="LL43" s="231"/>
      <c r="LM43" s="231"/>
      <c r="LN43" s="231"/>
      <c r="LO43" s="231"/>
      <c r="LP43" s="231"/>
      <c r="LQ43" s="231"/>
      <c r="LR43" s="231"/>
      <c r="LS43" s="231"/>
      <c r="LT43" s="231"/>
      <c r="LU43" s="231"/>
      <c r="LV43" s="231"/>
      <c r="LW43" s="231"/>
      <c r="LX43" s="231"/>
      <c r="LY43" s="231"/>
      <c r="LZ43" s="231"/>
      <c r="MA43" s="231"/>
      <c r="MB43" s="231"/>
      <c r="MC43" s="231"/>
      <c r="MD43" s="231"/>
      <c r="ME43" s="231"/>
      <c r="MF43" s="231"/>
      <c r="MG43" s="231"/>
      <c r="MH43" s="231"/>
      <c r="MI43" s="231"/>
      <c r="MJ43" s="231"/>
      <c r="MK43" s="231"/>
      <c r="ML43" s="231"/>
      <c r="MM43" s="231"/>
      <c r="MN43" s="231"/>
      <c r="MO43" s="231"/>
      <c r="MP43" s="231"/>
      <c r="MQ43" s="231"/>
      <c r="MR43" s="231"/>
      <c r="MS43" s="231"/>
      <c r="MT43" s="231"/>
      <c r="MU43" s="231"/>
      <c r="MV43" s="231"/>
      <c r="MW43" s="231"/>
      <c r="MX43" s="231"/>
      <c r="MY43" s="231"/>
      <c r="MZ43" s="231"/>
      <c r="NA43" s="231"/>
      <c r="NB43" s="231"/>
      <c r="NC43" s="231"/>
      <c r="ND43" s="231"/>
      <c r="NE43" s="231"/>
      <c r="NF43" s="231"/>
      <c r="NG43" s="231"/>
      <c r="NH43" s="231"/>
      <c r="NI43" s="231"/>
      <c r="NJ43" s="231"/>
      <c r="NK43" s="231"/>
      <c r="NL43" s="231"/>
      <c r="NM43" s="231"/>
      <c r="NN43" s="231"/>
      <c r="NO43" s="231"/>
      <c r="NP43" s="231"/>
      <c r="NQ43" s="231"/>
      <c r="NR43" s="231"/>
      <c r="NS43" s="231"/>
      <c r="NT43" s="231"/>
      <c r="NU43" s="231"/>
      <c r="NV43" s="231"/>
      <c r="NW43" s="231"/>
      <c r="NX43" s="231"/>
      <c r="NY43" s="231"/>
      <c r="NZ43" s="231"/>
      <c r="OA43" s="231"/>
      <c r="OB43" s="231"/>
      <c r="OC43" s="231"/>
      <c r="OD43" s="231"/>
      <c r="OE43" s="231"/>
      <c r="OF43" s="231"/>
      <c r="OG43" s="231"/>
      <c r="OH43" s="231"/>
      <c r="OI43" s="231"/>
      <c r="OJ43" s="231"/>
      <c r="OK43" s="231"/>
      <c r="OL43" s="231"/>
      <c r="OM43" s="231"/>
      <c r="ON43" s="231"/>
      <c r="OO43" s="231"/>
      <c r="OP43" s="231"/>
      <c r="OQ43" s="231"/>
      <c r="OR43" s="231"/>
      <c r="OS43" s="231"/>
      <c r="OT43" s="231"/>
      <c r="OU43" s="231"/>
      <c r="OV43" s="231"/>
      <c r="OW43" s="231"/>
      <c r="OX43" s="231"/>
      <c r="OY43" s="231"/>
      <c r="OZ43" s="231"/>
      <c r="PA43" s="231"/>
      <c r="PB43" s="231"/>
      <c r="PC43" s="231"/>
      <c r="PD43" s="231"/>
      <c r="PE43" s="231"/>
      <c r="PF43" s="231"/>
      <c r="PG43" s="231"/>
      <c r="PH43" s="231"/>
      <c r="PI43" s="231"/>
      <c r="PJ43" s="231"/>
      <c r="PK43" s="231"/>
      <c r="PL43" s="231"/>
      <c r="PM43" s="231"/>
      <c r="PN43" s="231"/>
      <c r="PO43" s="231"/>
      <c r="PP43" s="231"/>
      <c r="PQ43" s="231"/>
      <c r="PR43" s="231"/>
      <c r="PS43" s="231"/>
      <c r="PT43" s="231"/>
      <c r="PU43" s="231"/>
      <c r="PV43" s="231"/>
      <c r="PW43" s="231"/>
      <c r="PX43" s="231"/>
      <c r="PY43" s="231"/>
      <c r="PZ43" s="231"/>
      <c r="QA43" s="231"/>
      <c r="QB43" s="231"/>
      <c r="QC43" s="231"/>
      <c r="QD43" s="231"/>
      <c r="QE43" s="231"/>
      <c r="QF43" s="231"/>
      <c r="QG43" s="231"/>
      <c r="QH43" s="231"/>
      <c r="QI43" s="231"/>
      <c r="QJ43" s="231"/>
      <c r="QK43" s="231"/>
      <c r="QL43" s="231"/>
      <c r="QM43" s="231"/>
      <c r="QN43" s="231"/>
      <c r="QO43" s="231"/>
      <c r="QP43" s="231"/>
      <c r="QQ43" s="231"/>
      <c r="QR43" s="231"/>
      <c r="QS43" s="231"/>
      <c r="QT43" s="231"/>
      <c r="QU43" s="231"/>
      <c r="QV43" s="231"/>
      <c r="QW43" s="231"/>
      <c r="QX43" s="231"/>
      <c r="QY43" s="231"/>
      <c r="QZ43" s="231"/>
      <c r="RA43" s="231"/>
      <c r="RB43" s="231"/>
      <c r="RC43" s="231"/>
      <c r="RD43" s="231"/>
      <c r="RE43" s="231"/>
      <c r="RF43" s="231"/>
      <c r="RG43" s="231"/>
      <c r="RH43" s="231"/>
      <c r="RI43" s="231"/>
      <c r="RJ43" s="231"/>
      <c r="RK43" s="231"/>
      <c r="RL43" s="231"/>
      <c r="RM43" s="231"/>
      <c r="RN43" s="231"/>
      <c r="RO43" s="231"/>
      <c r="RP43" s="231"/>
      <c r="RQ43" s="231"/>
      <c r="RR43" s="231"/>
      <c r="RS43" s="231"/>
      <c r="RT43" s="231"/>
      <c r="RU43" s="231"/>
      <c r="RV43" s="231"/>
      <c r="RW43" s="231"/>
      <c r="RX43" s="231"/>
      <c r="RY43" s="231"/>
      <c r="RZ43" s="231"/>
      <c r="SA43" s="231"/>
      <c r="SB43" s="231"/>
      <c r="SC43" s="231"/>
      <c r="SD43" s="231"/>
      <c r="SE43" s="231"/>
      <c r="SF43" s="231"/>
      <c r="SG43" s="231"/>
      <c r="SH43" s="231"/>
      <c r="SI43" s="231"/>
      <c r="SJ43" s="231"/>
      <c r="SK43" s="231"/>
      <c r="SL43" s="231"/>
      <c r="SM43" s="231"/>
      <c r="SN43" s="231"/>
      <c r="SO43" s="231"/>
      <c r="SP43" s="231"/>
      <c r="SQ43" s="231"/>
      <c r="SR43" s="231"/>
      <c r="SS43" s="231"/>
      <c r="ST43" s="231"/>
      <c r="SU43" s="231"/>
      <c r="SV43" s="231"/>
      <c r="SW43" s="231"/>
      <c r="SX43" s="231"/>
      <c r="SY43" s="231"/>
      <c r="SZ43" s="231"/>
      <c r="TA43" s="231"/>
      <c r="TB43" s="231"/>
      <c r="TC43" s="231"/>
    </row>
    <row r="44" spans="1:523" s="64" customFormat="1" ht="15.95" customHeight="1" x14ac:dyDescent="0.3">
      <c r="A44" s="62"/>
      <c r="B44" s="62"/>
      <c r="C44" s="62">
        <v>3224</v>
      </c>
      <c r="D44" s="62"/>
      <c r="E44" s="187" t="s">
        <v>95</v>
      </c>
      <c r="H44" s="170">
        <f t="shared" si="0"/>
        <v>133</v>
      </c>
      <c r="I44" s="171">
        <f t="shared" ref="I44:V44" si="40">SUM(I45)</f>
        <v>0</v>
      </c>
      <c r="J44" s="171">
        <f t="shared" si="40"/>
        <v>0</v>
      </c>
      <c r="K44" s="171">
        <f t="shared" si="40"/>
        <v>133</v>
      </c>
      <c r="L44" s="171">
        <f t="shared" si="40"/>
        <v>0</v>
      </c>
      <c r="M44" s="171">
        <f t="shared" si="40"/>
        <v>0</v>
      </c>
      <c r="N44" s="171">
        <f t="shared" si="40"/>
        <v>0</v>
      </c>
      <c r="O44" s="170">
        <f t="shared" si="8"/>
        <v>133</v>
      </c>
      <c r="P44" s="171">
        <f t="shared" si="40"/>
        <v>0</v>
      </c>
      <c r="Q44" s="171">
        <f t="shared" si="40"/>
        <v>0</v>
      </c>
      <c r="R44" s="171">
        <f t="shared" si="40"/>
        <v>133</v>
      </c>
      <c r="S44" s="171">
        <f t="shared" si="40"/>
        <v>0</v>
      </c>
      <c r="T44" s="171">
        <f t="shared" si="40"/>
        <v>0</v>
      </c>
      <c r="U44" s="171">
        <f t="shared" si="40"/>
        <v>0</v>
      </c>
      <c r="V44" s="171">
        <f t="shared" si="40"/>
        <v>0</v>
      </c>
      <c r="W44" s="61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  <c r="GA44" s="230"/>
      <c r="GB44" s="230"/>
      <c r="GC44" s="230"/>
      <c r="GD44" s="230"/>
      <c r="GE44" s="230"/>
      <c r="GF44" s="230"/>
      <c r="GG44" s="230"/>
      <c r="GH44" s="230"/>
      <c r="GI44" s="230"/>
      <c r="GJ44" s="230"/>
      <c r="GK44" s="230"/>
      <c r="GL44" s="230"/>
      <c r="GM44" s="230"/>
      <c r="GN44" s="230"/>
      <c r="GO44" s="230"/>
      <c r="GP44" s="230"/>
      <c r="GQ44" s="230"/>
      <c r="GR44" s="230"/>
      <c r="GS44" s="230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G44" s="230"/>
      <c r="HH44" s="230"/>
      <c r="HI44" s="230"/>
      <c r="HJ44" s="230"/>
      <c r="HK44" s="230"/>
      <c r="HL44" s="230"/>
      <c r="HM44" s="230"/>
      <c r="HN44" s="230"/>
      <c r="HO44" s="230"/>
      <c r="HP44" s="230"/>
      <c r="HQ44" s="230"/>
      <c r="HR44" s="230"/>
      <c r="HS44" s="230"/>
      <c r="HT44" s="230"/>
      <c r="HU44" s="230"/>
      <c r="HV44" s="230"/>
      <c r="HW44" s="230"/>
      <c r="HX44" s="230"/>
      <c r="HY44" s="230"/>
      <c r="HZ44" s="230"/>
      <c r="IA44" s="230"/>
      <c r="IB44" s="230"/>
      <c r="IC44" s="230"/>
      <c r="ID44" s="230"/>
      <c r="IE44" s="230"/>
      <c r="IF44" s="230"/>
      <c r="IG44" s="230"/>
      <c r="IH44" s="230"/>
      <c r="II44" s="230"/>
      <c r="IJ44" s="230"/>
      <c r="IK44" s="230"/>
      <c r="IL44" s="230"/>
      <c r="IM44" s="230"/>
      <c r="IN44" s="230"/>
      <c r="IO44" s="230"/>
      <c r="IP44" s="230"/>
      <c r="IQ44" s="230"/>
      <c r="IR44" s="230"/>
      <c r="IS44" s="230"/>
      <c r="IT44" s="230"/>
      <c r="IU44" s="230"/>
      <c r="IV44" s="230"/>
      <c r="IW44" s="230"/>
      <c r="IX44" s="230"/>
      <c r="IY44" s="230"/>
      <c r="IZ44" s="230"/>
      <c r="JA44" s="230"/>
      <c r="JB44" s="230"/>
      <c r="JC44" s="230"/>
      <c r="JD44" s="230"/>
      <c r="JE44" s="230"/>
      <c r="JF44" s="230"/>
      <c r="JG44" s="230"/>
      <c r="JH44" s="230"/>
      <c r="JI44" s="230"/>
      <c r="JJ44" s="230"/>
      <c r="JK44" s="230"/>
      <c r="JL44" s="230"/>
      <c r="JM44" s="230"/>
      <c r="JN44" s="230"/>
      <c r="JO44" s="230"/>
      <c r="JP44" s="230"/>
      <c r="JQ44" s="230"/>
      <c r="JR44" s="230"/>
      <c r="JS44" s="230"/>
      <c r="JT44" s="230"/>
      <c r="JU44" s="230"/>
      <c r="JV44" s="230"/>
      <c r="JW44" s="230"/>
      <c r="JX44" s="230"/>
      <c r="JY44" s="230"/>
      <c r="JZ44" s="230"/>
      <c r="KA44" s="230"/>
      <c r="KB44" s="230"/>
      <c r="KC44" s="230"/>
      <c r="KD44" s="230"/>
      <c r="KE44" s="230"/>
      <c r="KF44" s="230"/>
      <c r="KG44" s="230"/>
      <c r="KH44" s="230"/>
      <c r="KI44" s="230"/>
      <c r="KJ44" s="230"/>
      <c r="KK44" s="230"/>
      <c r="KL44" s="230"/>
      <c r="KM44" s="230"/>
      <c r="KN44" s="230"/>
      <c r="KO44" s="230"/>
      <c r="KP44" s="230"/>
      <c r="KQ44" s="230"/>
      <c r="KR44" s="230"/>
      <c r="KS44" s="230"/>
      <c r="KT44" s="230"/>
      <c r="KU44" s="230"/>
      <c r="KV44" s="230"/>
      <c r="KW44" s="230"/>
      <c r="KX44" s="230"/>
      <c r="KY44" s="230"/>
      <c r="KZ44" s="230"/>
      <c r="LA44" s="230"/>
      <c r="LB44" s="230"/>
      <c r="LC44" s="230"/>
      <c r="LD44" s="230"/>
      <c r="LE44" s="230"/>
      <c r="LF44" s="230"/>
      <c r="LG44" s="230"/>
      <c r="LH44" s="230"/>
      <c r="LI44" s="230"/>
      <c r="LJ44" s="230"/>
      <c r="LK44" s="230"/>
      <c r="LL44" s="230"/>
      <c r="LM44" s="230"/>
      <c r="LN44" s="230"/>
      <c r="LO44" s="230"/>
      <c r="LP44" s="230"/>
      <c r="LQ44" s="230"/>
      <c r="LR44" s="230"/>
      <c r="LS44" s="230"/>
      <c r="LT44" s="230"/>
      <c r="LU44" s="230"/>
      <c r="LV44" s="230"/>
      <c r="LW44" s="230"/>
      <c r="LX44" s="230"/>
      <c r="LY44" s="230"/>
      <c r="LZ44" s="230"/>
      <c r="MA44" s="230"/>
      <c r="MB44" s="230"/>
      <c r="MC44" s="230"/>
      <c r="MD44" s="230"/>
      <c r="ME44" s="230"/>
      <c r="MF44" s="230"/>
      <c r="MG44" s="230"/>
      <c r="MH44" s="230"/>
      <c r="MI44" s="230"/>
      <c r="MJ44" s="230"/>
      <c r="MK44" s="230"/>
      <c r="ML44" s="230"/>
      <c r="MM44" s="230"/>
      <c r="MN44" s="230"/>
      <c r="MO44" s="230"/>
      <c r="MP44" s="230"/>
      <c r="MQ44" s="230"/>
      <c r="MR44" s="230"/>
      <c r="MS44" s="230"/>
      <c r="MT44" s="230"/>
      <c r="MU44" s="230"/>
      <c r="MV44" s="230"/>
      <c r="MW44" s="230"/>
      <c r="MX44" s="230"/>
      <c r="MY44" s="230"/>
      <c r="MZ44" s="230"/>
      <c r="NA44" s="230"/>
      <c r="NB44" s="230"/>
      <c r="NC44" s="230"/>
      <c r="ND44" s="230"/>
      <c r="NE44" s="230"/>
      <c r="NF44" s="230"/>
      <c r="NG44" s="230"/>
      <c r="NH44" s="230"/>
      <c r="NI44" s="230"/>
      <c r="NJ44" s="230"/>
      <c r="NK44" s="230"/>
      <c r="NL44" s="230"/>
      <c r="NM44" s="230"/>
      <c r="NN44" s="230"/>
      <c r="NO44" s="230"/>
      <c r="NP44" s="230"/>
      <c r="NQ44" s="230"/>
      <c r="NR44" s="230"/>
      <c r="NS44" s="230"/>
      <c r="NT44" s="230"/>
      <c r="NU44" s="230"/>
      <c r="NV44" s="230"/>
      <c r="NW44" s="230"/>
      <c r="NX44" s="230"/>
      <c r="NY44" s="230"/>
      <c r="NZ44" s="230"/>
      <c r="OA44" s="230"/>
      <c r="OB44" s="230"/>
      <c r="OC44" s="230"/>
      <c r="OD44" s="230"/>
      <c r="OE44" s="230"/>
      <c r="OF44" s="230"/>
      <c r="OG44" s="230"/>
      <c r="OH44" s="230"/>
      <c r="OI44" s="230"/>
      <c r="OJ44" s="230"/>
      <c r="OK44" s="230"/>
      <c r="OL44" s="230"/>
      <c r="OM44" s="230"/>
      <c r="ON44" s="230"/>
      <c r="OO44" s="230"/>
      <c r="OP44" s="230"/>
      <c r="OQ44" s="230"/>
      <c r="OR44" s="230"/>
      <c r="OS44" s="230"/>
      <c r="OT44" s="230"/>
      <c r="OU44" s="230"/>
      <c r="OV44" s="230"/>
      <c r="OW44" s="230"/>
      <c r="OX44" s="230"/>
      <c r="OY44" s="230"/>
      <c r="OZ44" s="230"/>
      <c r="PA44" s="230"/>
      <c r="PB44" s="230"/>
      <c r="PC44" s="230"/>
      <c r="PD44" s="230"/>
      <c r="PE44" s="230"/>
      <c r="PF44" s="230"/>
      <c r="PG44" s="230"/>
      <c r="PH44" s="230"/>
      <c r="PI44" s="230"/>
      <c r="PJ44" s="230"/>
      <c r="PK44" s="230"/>
      <c r="PL44" s="230"/>
      <c r="PM44" s="230"/>
      <c r="PN44" s="230"/>
      <c r="PO44" s="230"/>
      <c r="PP44" s="230"/>
      <c r="PQ44" s="230"/>
      <c r="PR44" s="230"/>
      <c r="PS44" s="230"/>
      <c r="PT44" s="230"/>
      <c r="PU44" s="230"/>
      <c r="PV44" s="230"/>
      <c r="PW44" s="230"/>
      <c r="PX44" s="230"/>
      <c r="PY44" s="230"/>
      <c r="PZ44" s="230"/>
      <c r="QA44" s="230"/>
      <c r="QB44" s="230"/>
      <c r="QC44" s="230"/>
      <c r="QD44" s="230"/>
      <c r="QE44" s="230"/>
      <c r="QF44" s="230"/>
      <c r="QG44" s="230"/>
      <c r="QH44" s="230"/>
      <c r="QI44" s="230"/>
      <c r="QJ44" s="230"/>
      <c r="QK44" s="230"/>
      <c r="QL44" s="230"/>
      <c r="QM44" s="230"/>
      <c r="QN44" s="230"/>
      <c r="QO44" s="230"/>
      <c r="QP44" s="230"/>
      <c r="QQ44" s="230"/>
      <c r="QR44" s="230"/>
      <c r="QS44" s="230"/>
      <c r="QT44" s="230"/>
      <c r="QU44" s="230"/>
      <c r="QV44" s="230"/>
      <c r="QW44" s="230"/>
      <c r="QX44" s="230"/>
      <c r="QY44" s="230"/>
      <c r="QZ44" s="230"/>
      <c r="RA44" s="230"/>
      <c r="RB44" s="230"/>
      <c r="RC44" s="230"/>
      <c r="RD44" s="230"/>
      <c r="RE44" s="230"/>
      <c r="RF44" s="230"/>
      <c r="RG44" s="230"/>
      <c r="RH44" s="230"/>
      <c r="RI44" s="230"/>
      <c r="RJ44" s="230"/>
      <c r="RK44" s="230"/>
      <c r="RL44" s="230"/>
      <c r="RM44" s="230"/>
      <c r="RN44" s="230"/>
      <c r="RO44" s="230"/>
      <c r="RP44" s="230"/>
      <c r="RQ44" s="230"/>
      <c r="RR44" s="230"/>
      <c r="RS44" s="230"/>
      <c r="RT44" s="230"/>
      <c r="RU44" s="230"/>
      <c r="RV44" s="230"/>
      <c r="RW44" s="230"/>
      <c r="RX44" s="230"/>
      <c r="RY44" s="230"/>
      <c r="RZ44" s="230"/>
      <c r="SA44" s="230"/>
      <c r="SB44" s="230"/>
      <c r="SC44" s="230"/>
      <c r="SD44" s="230"/>
      <c r="SE44" s="230"/>
      <c r="SF44" s="230"/>
      <c r="SG44" s="230"/>
      <c r="SH44" s="230"/>
      <c r="SI44" s="230"/>
      <c r="SJ44" s="230"/>
      <c r="SK44" s="230"/>
      <c r="SL44" s="230"/>
      <c r="SM44" s="230"/>
      <c r="SN44" s="230"/>
      <c r="SO44" s="230"/>
      <c r="SP44" s="230"/>
      <c r="SQ44" s="230"/>
      <c r="SR44" s="230"/>
      <c r="SS44" s="230"/>
      <c r="ST44" s="230"/>
      <c r="SU44" s="230"/>
      <c r="SV44" s="230"/>
      <c r="SW44" s="230"/>
      <c r="SX44" s="230"/>
      <c r="SY44" s="230"/>
      <c r="SZ44" s="230"/>
      <c r="TA44" s="230"/>
      <c r="TB44" s="230"/>
      <c r="TC44" s="230"/>
    </row>
    <row r="45" spans="1:523" s="58" customFormat="1" ht="15.95" customHeight="1" x14ac:dyDescent="0.3">
      <c r="A45" s="65"/>
      <c r="B45" s="65"/>
      <c r="C45" s="66"/>
      <c r="D45" s="65">
        <v>32244</v>
      </c>
      <c r="E45" s="189" t="s">
        <v>96</v>
      </c>
      <c r="F45" s="58">
        <v>0</v>
      </c>
      <c r="G45" s="58">
        <v>0</v>
      </c>
      <c r="H45" s="172">
        <f t="shared" si="0"/>
        <v>133</v>
      </c>
      <c r="I45" s="173"/>
      <c r="J45" s="173"/>
      <c r="K45" s="173">
        <v>133</v>
      </c>
      <c r="L45" s="173"/>
      <c r="M45" s="173"/>
      <c r="N45" s="173"/>
      <c r="O45" s="172">
        <f t="shared" si="8"/>
        <v>133</v>
      </c>
      <c r="P45" s="173"/>
      <c r="Q45" s="173"/>
      <c r="R45" s="173">
        <v>133</v>
      </c>
      <c r="S45" s="173"/>
      <c r="T45" s="173"/>
      <c r="U45" s="173"/>
      <c r="V45" s="173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1"/>
      <c r="CJ45" s="231"/>
      <c r="CK45" s="231"/>
      <c r="CL45" s="231"/>
      <c r="CM45" s="231"/>
      <c r="CN45" s="231"/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231"/>
      <c r="DE45" s="231"/>
      <c r="DF45" s="231"/>
      <c r="DG45" s="231"/>
      <c r="DH45" s="231"/>
      <c r="DI45" s="231"/>
      <c r="DJ45" s="231"/>
      <c r="DK45" s="231"/>
      <c r="DL45" s="231"/>
      <c r="DM45" s="231"/>
      <c r="DN45" s="231"/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  <c r="EG45" s="231"/>
      <c r="EH45" s="231"/>
      <c r="EI45" s="231"/>
      <c r="EJ45" s="231"/>
      <c r="EK45" s="231"/>
      <c r="EL45" s="231"/>
      <c r="EM45" s="231"/>
      <c r="EN45" s="231"/>
      <c r="EO45" s="231"/>
      <c r="EP45" s="231"/>
      <c r="EQ45" s="231"/>
      <c r="ER45" s="231"/>
      <c r="ES45" s="231"/>
      <c r="ET45" s="231"/>
      <c r="EU45" s="231"/>
      <c r="EV45" s="231"/>
      <c r="EW45" s="231"/>
      <c r="EX45" s="231"/>
      <c r="EY45" s="231"/>
      <c r="EZ45" s="231"/>
      <c r="FA45" s="231"/>
      <c r="FB45" s="231"/>
      <c r="FC45" s="231"/>
      <c r="FD45" s="231"/>
      <c r="FE45" s="231"/>
      <c r="FF45" s="231"/>
      <c r="FG45" s="231"/>
      <c r="FH45" s="231"/>
      <c r="FI45" s="231"/>
      <c r="FJ45" s="231"/>
      <c r="FK45" s="231"/>
      <c r="FL45" s="231"/>
      <c r="FM45" s="231"/>
      <c r="FN45" s="231"/>
      <c r="FO45" s="231"/>
      <c r="FP45" s="231"/>
      <c r="FQ45" s="231"/>
      <c r="FR45" s="231"/>
      <c r="FS45" s="231"/>
      <c r="FT45" s="231"/>
      <c r="FU45" s="231"/>
      <c r="FV45" s="231"/>
      <c r="FW45" s="231"/>
      <c r="FX45" s="231"/>
      <c r="FY45" s="231"/>
      <c r="FZ45" s="231"/>
      <c r="GA45" s="231"/>
      <c r="GB45" s="231"/>
      <c r="GC45" s="231"/>
      <c r="GD45" s="231"/>
      <c r="GE45" s="231"/>
      <c r="GF45" s="231"/>
      <c r="GG45" s="231"/>
      <c r="GH45" s="231"/>
      <c r="GI45" s="231"/>
      <c r="GJ45" s="231"/>
      <c r="GK45" s="231"/>
      <c r="GL45" s="231"/>
      <c r="GM45" s="231"/>
      <c r="GN45" s="231"/>
      <c r="GO45" s="231"/>
      <c r="GP45" s="231"/>
      <c r="GQ45" s="231"/>
      <c r="GR45" s="231"/>
      <c r="GS45" s="231"/>
      <c r="GT45" s="231"/>
      <c r="GU45" s="231"/>
      <c r="GV45" s="231"/>
      <c r="GW45" s="231"/>
      <c r="GX45" s="231"/>
      <c r="GY45" s="231"/>
      <c r="GZ45" s="231"/>
      <c r="HA45" s="231"/>
      <c r="HB45" s="231"/>
      <c r="HC45" s="231"/>
      <c r="HD45" s="231"/>
      <c r="HE45" s="231"/>
      <c r="HF45" s="231"/>
      <c r="HG45" s="231"/>
      <c r="HH45" s="231"/>
      <c r="HI45" s="231"/>
      <c r="HJ45" s="231"/>
      <c r="HK45" s="231"/>
      <c r="HL45" s="231"/>
      <c r="HM45" s="231"/>
      <c r="HN45" s="231"/>
      <c r="HO45" s="231"/>
      <c r="HP45" s="231"/>
      <c r="HQ45" s="231"/>
      <c r="HR45" s="231"/>
      <c r="HS45" s="231"/>
      <c r="HT45" s="231"/>
      <c r="HU45" s="231"/>
      <c r="HV45" s="231"/>
      <c r="HW45" s="231"/>
      <c r="HX45" s="231"/>
      <c r="HY45" s="231"/>
      <c r="HZ45" s="231"/>
      <c r="IA45" s="231"/>
      <c r="IB45" s="231"/>
      <c r="IC45" s="231"/>
      <c r="ID45" s="231"/>
      <c r="IE45" s="231"/>
      <c r="IF45" s="231"/>
      <c r="IG45" s="231"/>
      <c r="IH45" s="231"/>
      <c r="II45" s="231"/>
      <c r="IJ45" s="231"/>
      <c r="IK45" s="231"/>
      <c r="IL45" s="231"/>
      <c r="IM45" s="231"/>
      <c r="IN45" s="231"/>
      <c r="IO45" s="231"/>
      <c r="IP45" s="231"/>
      <c r="IQ45" s="231"/>
      <c r="IR45" s="231"/>
      <c r="IS45" s="231"/>
      <c r="IT45" s="231"/>
      <c r="IU45" s="231"/>
      <c r="IV45" s="231"/>
      <c r="IW45" s="231"/>
      <c r="IX45" s="231"/>
      <c r="IY45" s="231"/>
      <c r="IZ45" s="231"/>
      <c r="JA45" s="231"/>
      <c r="JB45" s="231"/>
      <c r="JC45" s="231"/>
      <c r="JD45" s="231"/>
      <c r="JE45" s="231"/>
      <c r="JF45" s="231"/>
      <c r="JG45" s="231"/>
      <c r="JH45" s="231"/>
      <c r="JI45" s="231"/>
      <c r="JJ45" s="231"/>
      <c r="JK45" s="231"/>
      <c r="JL45" s="231"/>
      <c r="JM45" s="231"/>
      <c r="JN45" s="231"/>
      <c r="JO45" s="231"/>
      <c r="JP45" s="231"/>
      <c r="JQ45" s="231"/>
      <c r="JR45" s="231"/>
      <c r="JS45" s="231"/>
      <c r="JT45" s="231"/>
      <c r="JU45" s="231"/>
      <c r="JV45" s="231"/>
      <c r="JW45" s="231"/>
      <c r="JX45" s="231"/>
      <c r="JY45" s="231"/>
      <c r="JZ45" s="231"/>
      <c r="KA45" s="231"/>
      <c r="KB45" s="231"/>
      <c r="KC45" s="231"/>
      <c r="KD45" s="231"/>
      <c r="KE45" s="231"/>
      <c r="KF45" s="231"/>
      <c r="KG45" s="231"/>
      <c r="KH45" s="231"/>
      <c r="KI45" s="231"/>
      <c r="KJ45" s="231"/>
      <c r="KK45" s="231"/>
      <c r="KL45" s="231"/>
      <c r="KM45" s="231"/>
      <c r="KN45" s="231"/>
      <c r="KO45" s="231"/>
      <c r="KP45" s="231"/>
      <c r="KQ45" s="231"/>
      <c r="KR45" s="231"/>
      <c r="KS45" s="231"/>
      <c r="KT45" s="231"/>
      <c r="KU45" s="231"/>
      <c r="KV45" s="231"/>
      <c r="KW45" s="231"/>
      <c r="KX45" s="231"/>
      <c r="KY45" s="231"/>
      <c r="KZ45" s="231"/>
      <c r="LA45" s="231"/>
      <c r="LB45" s="231"/>
      <c r="LC45" s="231"/>
      <c r="LD45" s="231"/>
      <c r="LE45" s="231"/>
      <c r="LF45" s="231"/>
      <c r="LG45" s="231"/>
      <c r="LH45" s="231"/>
      <c r="LI45" s="231"/>
      <c r="LJ45" s="231"/>
      <c r="LK45" s="231"/>
      <c r="LL45" s="231"/>
      <c r="LM45" s="231"/>
      <c r="LN45" s="231"/>
      <c r="LO45" s="231"/>
      <c r="LP45" s="231"/>
      <c r="LQ45" s="231"/>
      <c r="LR45" s="231"/>
      <c r="LS45" s="231"/>
      <c r="LT45" s="231"/>
      <c r="LU45" s="231"/>
      <c r="LV45" s="231"/>
      <c r="LW45" s="231"/>
      <c r="LX45" s="231"/>
      <c r="LY45" s="231"/>
      <c r="LZ45" s="231"/>
      <c r="MA45" s="231"/>
      <c r="MB45" s="231"/>
      <c r="MC45" s="231"/>
      <c r="MD45" s="231"/>
      <c r="ME45" s="231"/>
      <c r="MF45" s="231"/>
      <c r="MG45" s="231"/>
      <c r="MH45" s="231"/>
      <c r="MI45" s="231"/>
      <c r="MJ45" s="231"/>
      <c r="MK45" s="231"/>
      <c r="ML45" s="231"/>
      <c r="MM45" s="231"/>
      <c r="MN45" s="231"/>
      <c r="MO45" s="231"/>
      <c r="MP45" s="231"/>
      <c r="MQ45" s="231"/>
      <c r="MR45" s="231"/>
      <c r="MS45" s="231"/>
      <c r="MT45" s="231"/>
      <c r="MU45" s="231"/>
      <c r="MV45" s="231"/>
      <c r="MW45" s="231"/>
      <c r="MX45" s="231"/>
      <c r="MY45" s="231"/>
      <c r="MZ45" s="231"/>
      <c r="NA45" s="231"/>
      <c r="NB45" s="231"/>
      <c r="NC45" s="231"/>
      <c r="ND45" s="231"/>
      <c r="NE45" s="231"/>
      <c r="NF45" s="231"/>
      <c r="NG45" s="231"/>
      <c r="NH45" s="231"/>
      <c r="NI45" s="231"/>
      <c r="NJ45" s="231"/>
      <c r="NK45" s="231"/>
      <c r="NL45" s="231"/>
      <c r="NM45" s="231"/>
      <c r="NN45" s="231"/>
      <c r="NO45" s="231"/>
      <c r="NP45" s="231"/>
      <c r="NQ45" s="231"/>
      <c r="NR45" s="231"/>
      <c r="NS45" s="231"/>
      <c r="NT45" s="231"/>
      <c r="NU45" s="231"/>
      <c r="NV45" s="231"/>
      <c r="NW45" s="231"/>
      <c r="NX45" s="231"/>
      <c r="NY45" s="231"/>
      <c r="NZ45" s="231"/>
      <c r="OA45" s="231"/>
      <c r="OB45" s="231"/>
      <c r="OC45" s="231"/>
      <c r="OD45" s="231"/>
      <c r="OE45" s="231"/>
      <c r="OF45" s="231"/>
      <c r="OG45" s="231"/>
      <c r="OH45" s="231"/>
      <c r="OI45" s="231"/>
      <c r="OJ45" s="231"/>
      <c r="OK45" s="231"/>
      <c r="OL45" s="231"/>
      <c r="OM45" s="231"/>
      <c r="ON45" s="231"/>
      <c r="OO45" s="231"/>
      <c r="OP45" s="231"/>
      <c r="OQ45" s="231"/>
      <c r="OR45" s="231"/>
      <c r="OS45" s="231"/>
      <c r="OT45" s="231"/>
      <c r="OU45" s="231"/>
      <c r="OV45" s="231"/>
      <c r="OW45" s="231"/>
      <c r="OX45" s="231"/>
      <c r="OY45" s="231"/>
      <c r="OZ45" s="231"/>
      <c r="PA45" s="231"/>
      <c r="PB45" s="231"/>
      <c r="PC45" s="231"/>
      <c r="PD45" s="231"/>
      <c r="PE45" s="231"/>
      <c r="PF45" s="231"/>
      <c r="PG45" s="231"/>
      <c r="PH45" s="231"/>
      <c r="PI45" s="231"/>
      <c r="PJ45" s="231"/>
      <c r="PK45" s="231"/>
      <c r="PL45" s="231"/>
      <c r="PM45" s="231"/>
      <c r="PN45" s="231"/>
      <c r="PO45" s="231"/>
      <c r="PP45" s="231"/>
      <c r="PQ45" s="231"/>
      <c r="PR45" s="231"/>
      <c r="PS45" s="231"/>
      <c r="PT45" s="231"/>
      <c r="PU45" s="231"/>
      <c r="PV45" s="231"/>
      <c r="PW45" s="231"/>
      <c r="PX45" s="231"/>
      <c r="PY45" s="231"/>
      <c r="PZ45" s="231"/>
      <c r="QA45" s="231"/>
      <c r="QB45" s="231"/>
      <c r="QC45" s="231"/>
      <c r="QD45" s="231"/>
      <c r="QE45" s="231"/>
      <c r="QF45" s="231"/>
      <c r="QG45" s="231"/>
      <c r="QH45" s="231"/>
      <c r="QI45" s="231"/>
      <c r="QJ45" s="231"/>
      <c r="QK45" s="231"/>
      <c r="QL45" s="231"/>
      <c r="QM45" s="231"/>
      <c r="QN45" s="231"/>
      <c r="QO45" s="231"/>
      <c r="QP45" s="231"/>
      <c r="QQ45" s="231"/>
      <c r="QR45" s="231"/>
      <c r="QS45" s="231"/>
      <c r="QT45" s="231"/>
      <c r="QU45" s="231"/>
      <c r="QV45" s="231"/>
      <c r="QW45" s="231"/>
      <c r="QX45" s="231"/>
      <c r="QY45" s="231"/>
      <c r="QZ45" s="231"/>
      <c r="RA45" s="231"/>
      <c r="RB45" s="231"/>
      <c r="RC45" s="231"/>
      <c r="RD45" s="231"/>
      <c r="RE45" s="231"/>
      <c r="RF45" s="231"/>
      <c r="RG45" s="231"/>
      <c r="RH45" s="231"/>
      <c r="RI45" s="231"/>
      <c r="RJ45" s="231"/>
      <c r="RK45" s="231"/>
      <c r="RL45" s="231"/>
      <c r="RM45" s="231"/>
      <c r="RN45" s="231"/>
      <c r="RO45" s="231"/>
      <c r="RP45" s="231"/>
      <c r="RQ45" s="231"/>
      <c r="RR45" s="231"/>
      <c r="RS45" s="231"/>
      <c r="RT45" s="231"/>
      <c r="RU45" s="231"/>
      <c r="RV45" s="231"/>
      <c r="RW45" s="231"/>
      <c r="RX45" s="231"/>
      <c r="RY45" s="231"/>
      <c r="RZ45" s="231"/>
      <c r="SA45" s="231"/>
      <c r="SB45" s="231"/>
      <c r="SC45" s="231"/>
      <c r="SD45" s="231"/>
      <c r="SE45" s="231"/>
      <c r="SF45" s="231"/>
      <c r="SG45" s="231"/>
      <c r="SH45" s="231"/>
      <c r="SI45" s="231"/>
      <c r="SJ45" s="231"/>
      <c r="SK45" s="231"/>
      <c r="SL45" s="231"/>
      <c r="SM45" s="231"/>
      <c r="SN45" s="231"/>
      <c r="SO45" s="231"/>
      <c r="SP45" s="231"/>
      <c r="SQ45" s="231"/>
      <c r="SR45" s="231"/>
      <c r="SS45" s="231"/>
      <c r="ST45" s="231"/>
      <c r="SU45" s="231"/>
      <c r="SV45" s="231"/>
      <c r="SW45" s="231"/>
      <c r="SX45" s="231"/>
      <c r="SY45" s="231"/>
      <c r="SZ45" s="231"/>
      <c r="TA45" s="231"/>
      <c r="TB45" s="231"/>
      <c r="TC45" s="231"/>
    </row>
    <row r="46" spans="1:523" s="64" customFormat="1" ht="15.95" customHeight="1" x14ac:dyDescent="0.3">
      <c r="A46" s="62"/>
      <c r="B46" s="62"/>
      <c r="C46" s="62">
        <v>3225</v>
      </c>
      <c r="D46" s="62"/>
      <c r="E46" s="187" t="s">
        <v>97</v>
      </c>
      <c r="H46" s="170">
        <f t="shared" si="0"/>
        <v>457</v>
      </c>
      <c r="I46" s="171">
        <f t="shared" ref="I46:V46" si="41">SUM(I47:I47)</f>
        <v>0</v>
      </c>
      <c r="J46" s="171">
        <f t="shared" si="41"/>
        <v>0</v>
      </c>
      <c r="K46" s="171">
        <f t="shared" si="41"/>
        <v>250</v>
      </c>
      <c r="L46" s="171">
        <f t="shared" si="41"/>
        <v>207</v>
      </c>
      <c r="M46" s="171">
        <f t="shared" si="41"/>
        <v>0</v>
      </c>
      <c r="N46" s="171">
        <f t="shared" si="41"/>
        <v>0</v>
      </c>
      <c r="O46" s="170">
        <f t="shared" si="8"/>
        <v>705.31</v>
      </c>
      <c r="P46" s="171">
        <f t="shared" si="41"/>
        <v>0</v>
      </c>
      <c r="Q46" s="171">
        <f t="shared" si="41"/>
        <v>0</v>
      </c>
      <c r="R46" s="171">
        <f t="shared" si="41"/>
        <v>250</v>
      </c>
      <c r="S46" s="171">
        <f t="shared" si="41"/>
        <v>282</v>
      </c>
      <c r="T46" s="171">
        <f t="shared" si="41"/>
        <v>0</v>
      </c>
      <c r="U46" s="171">
        <f t="shared" si="41"/>
        <v>0</v>
      </c>
      <c r="V46" s="171">
        <f t="shared" si="41"/>
        <v>173.31</v>
      </c>
      <c r="W46" s="61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  <c r="EL46" s="230"/>
      <c r="EM46" s="230"/>
      <c r="EN46" s="230"/>
      <c r="EO46" s="230"/>
      <c r="EP46" s="230"/>
      <c r="EQ46" s="230"/>
      <c r="ER46" s="230"/>
      <c r="ES46" s="230"/>
      <c r="ET46" s="230"/>
      <c r="EU46" s="230"/>
      <c r="EV46" s="230"/>
      <c r="EW46" s="230"/>
      <c r="EX46" s="230"/>
      <c r="EY46" s="230"/>
      <c r="EZ46" s="230"/>
      <c r="FA46" s="230"/>
      <c r="FB46" s="230"/>
      <c r="FC46" s="230"/>
      <c r="FD46" s="230"/>
      <c r="FE46" s="230"/>
      <c r="FF46" s="230"/>
      <c r="FG46" s="230"/>
      <c r="FH46" s="230"/>
      <c r="FI46" s="230"/>
      <c r="FJ46" s="230"/>
      <c r="FK46" s="230"/>
      <c r="FL46" s="230"/>
      <c r="FM46" s="230"/>
      <c r="FN46" s="230"/>
      <c r="FO46" s="230"/>
      <c r="FP46" s="230"/>
      <c r="FQ46" s="230"/>
      <c r="FR46" s="230"/>
      <c r="FS46" s="230"/>
      <c r="FT46" s="230"/>
      <c r="FU46" s="230"/>
      <c r="FV46" s="230"/>
      <c r="FW46" s="230"/>
      <c r="FX46" s="230"/>
      <c r="FY46" s="230"/>
      <c r="FZ46" s="230"/>
      <c r="GA46" s="230"/>
      <c r="GB46" s="230"/>
      <c r="GC46" s="230"/>
      <c r="GD46" s="230"/>
      <c r="GE46" s="230"/>
      <c r="GF46" s="230"/>
      <c r="GG46" s="230"/>
      <c r="GH46" s="230"/>
      <c r="GI46" s="230"/>
      <c r="GJ46" s="230"/>
      <c r="GK46" s="230"/>
      <c r="GL46" s="230"/>
      <c r="GM46" s="230"/>
      <c r="GN46" s="230"/>
      <c r="GO46" s="230"/>
      <c r="GP46" s="230"/>
      <c r="GQ46" s="230"/>
      <c r="GR46" s="230"/>
      <c r="GS46" s="230"/>
      <c r="GT46" s="230"/>
      <c r="GU46" s="230"/>
      <c r="GV46" s="230"/>
      <c r="GW46" s="230"/>
      <c r="GX46" s="230"/>
      <c r="GY46" s="230"/>
      <c r="GZ46" s="230"/>
      <c r="HA46" s="230"/>
      <c r="HB46" s="230"/>
      <c r="HC46" s="230"/>
      <c r="HD46" s="230"/>
      <c r="HE46" s="230"/>
      <c r="HF46" s="230"/>
      <c r="HG46" s="230"/>
      <c r="HH46" s="230"/>
      <c r="HI46" s="230"/>
      <c r="HJ46" s="230"/>
      <c r="HK46" s="230"/>
      <c r="HL46" s="230"/>
      <c r="HM46" s="230"/>
      <c r="HN46" s="230"/>
      <c r="HO46" s="230"/>
      <c r="HP46" s="230"/>
      <c r="HQ46" s="230"/>
      <c r="HR46" s="230"/>
      <c r="HS46" s="230"/>
      <c r="HT46" s="230"/>
      <c r="HU46" s="230"/>
      <c r="HV46" s="230"/>
      <c r="HW46" s="230"/>
      <c r="HX46" s="230"/>
      <c r="HY46" s="230"/>
      <c r="HZ46" s="230"/>
      <c r="IA46" s="230"/>
      <c r="IB46" s="230"/>
      <c r="IC46" s="230"/>
      <c r="ID46" s="230"/>
      <c r="IE46" s="230"/>
      <c r="IF46" s="230"/>
      <c r="IG46" s="230"/>
      <c r="IH46" s="230"/>
      <c r="II46" s="230"/>
      <c r="IJ46" s="230"/>
      <c r="IK46" s="230"/>
      <c r="IL46" s="230"/>
      <c r="IM46" s="230"/>
      <c r="IN46" s="230"/>
      <c r="IO46" s="230"/>
      <c r="IP46" s="230"/>
      <c r="IQ46" s="230"/>
      <c r="IR46" s="230"/>
      <c r="IS46" s="230"/>
      <c r="IT46" s="230"/>
      <c r="IU46" s="230"/>
      <c r="IV46" s="230"/>
      <c r="IW46" s="230"/>
      <c r="IX46" s="230"/>
      <c r="IY46" s="230"/>
      <c r="IZ46" s="230"/>
      <c r="JA46" s="230"/>
      <c r="JB46" s="230"/>
      <c r="JC46" s="230"/>
      <c r="JD46" s="230"/>
      <c r="JE46" s="230"/>
      <c r="JF46" s="230"/>
      <c r="JG46" s="230"/>
      <c r="JH46" s="230"/>
      <c r="JI46" s="230"/>
      <c r="JJ46" s="230"/>
      <c r="JK46" s="230"/>
      <c r="JL46" s="230"/>
      <c r="JM46" s="230"/>
      <c r="JN46" s="230"/>
      <c r="JO46" s="230"/>
      <c r="JP46" s="230"/>
      <c r="JQ46" s="230"/>
      <c r="JR46" s="230"/>
      <c r="JS46" s="230"/>
      <c r="JT46" s="230"/>
      <c r="JU46" s="230"/>
      <c r="JV46" s="230"/>
      <c r="JW46" s="230"/>
      <c r="JX46" s="230"/>
      <c r="JY46" s="230"/>
      <c r="JZ46" s="230"/>
      <c r="KA46" s="230"/>
      <c r="KB46" s="230"/>
      <c r="KC46" s="230"/>
      <c r="KD46" s="230"/>
      <c r="KE46" s="230"/>
      <c r="KF46" s="230"/>
      <c r="KG46" s="230"/>
      <c r="KH46" s="230"/>
      <c r="KI46" s="230"/>
      <c r="KJ46" s="230"/>
      <c r="KK46" s="230"/>
      <c r="KL46" s="230"/>
      <c r="KM46" s="230"/>
      <c r="KN46" s="230"/>
      <c r="KO46" s="230"/>
      <c r="KP46" s="230"/>
      <c r="KQ46" s="230"/>
      <c r="KR46" s="230"/>
      <c r="KS46" s="230"/>
      <c r="KT46" s="230"/>
      <c r="KU46" s="230"/>
      <c r="KV46" s="230"/>
      <c r="KW46" s="230"/>
      <c r="KX46" s="230"/>
      <c r="KY46" s="230"/>
      <c r="KZ46" s="230"/>
      <c r="LA46" s="230"/>
      <c r="LB46" s="230"/>
      <c r="LC46" s="230"/>
      <c r="LD46" s="230"/>
      <c r="LE46" s="230"/>
      <c r="LF46" s="230"/>
      <c r="LG46" s="230"/>
      <c r="LH46" s="230"/>
      <c r="LI46" s="230"/>
      <c r="LJ46" s="230"/>
      <c r="LK46" s="230"/>
      <c r="LL46" s="230"/>
      <c r="LM46" s="230"/>
      <c r="LN46" s="230"/>
      <c r="LO46" s="230"/>
      <c r="LP46" s="230"/>
      <c r="LQ46" s="230"/>
      <c r="LR46" s="230"/>
      <c r="LS46" s="230"/>
      <c r="LT46" s="230"/>
      <c r="LU46" s="230"/>
      <c r="LV46" s="230"/>
      <c r="LW46" s="230"/>
      <c r="LX46" s="230"/>
      <c r="LY46" s="230"/>
      <c r="LZ46" s="230"/>
      <c r="MA46" s="230"/>
      <c r="MB46" s="230"/>
      <c r="MC46" s="230"/>
      <c r="MD46" s="230"/>
      <c r="ME46" s="230"/>
      <c r="MF46" s="230"/>
      <c r="MG46" s="230"/>
      <c r="MH46" s="230"/>
      <c r="MI46" s="230"/>
      <c r="MJ46" s="230"/>
      <c r="MK46" s="230"/>
      <c r="ML46" s="230"/>
      <c r="MM46" s="230"/>
      <c r="MN46" s="230"/>
      <c r="MO46" s="230"/>
      <c r="MP46" s="230"/>
      <c r="MQ46" s="230"/>
      <c r="MR46" s="230"/>
      <c r="MS46" s="230"/>
      <c r="MT46" s="230"/>
      <c r="MU46" s="230"/>
      <c r="MV46" s="230"/>
      <c r="MW46" s="230"/>
      <c r="MX46" s="230"/>
      <c r="MY46" s="230"/>
      <c r="MZ46" s="230"/>
      <c r="NA46" s="230"/>
      <c r="NB46" s="230"/>
      <c r="NC46" s="230"/>
      <c r="ND46" s="230"/>
      <c r="NE46" s="230"/>
      <c r="NF46" s="230"/>
      <c r="NG46" s="230"/>
      <c r="NH46" s="230"/>
      <c r="NI46" s="230"/>
      <c r="NJ46" s="230"/>
      <c r="NK46" s="230"/>
      <c r="NL46" s="230"/>
      <c r="NM46" s="230"/>
      <c r="NN46" s="230"/>
      <c r="NO46" s="230"/>
      <c r="NP46" s="230"/>
      <c r="NQ46" s="230"/>
      <c r="NR46" s="230"/>
      <c r="NS46" s="230"/>
      <c r="NT46" s="230"/>
      <c r="NU46" s="230"/>
      <c r="NV46" s="230"/>
      <c r="NW46" s="230"/>
      <c r="NX46" s="230"/>
      <c r="NY46" s="230"/>
      <c r="NZ46" s="230"/>
      <c r="OA46" s="230"/>
      <c r="OB46" s="230"/>
      <c r="OC46" s="230"/>
      <c r="OD46" s="230"/>
      <c r="OE46" s="230"/>
      <c r="OF46" s="230"/>
      <c r="OG46" s="230"/>
      <c r="OH46" s="230"/>
      <c r="OI46" s="230"/>
      <c r="OJ46" s="230"/>
      <c r="OK46" s="230"/>
      <c r="OL46" s="230"/>
      <c r="OM46" s="230"/>
      <c r="ON46" s="230"/>
      <c r="OO46" s="230"/>
      <c r="OP46" s="230"/>
      <c r="OQ46" s="230"/>
      <c r="OR46" s="230"/>
      <c r="OS46" s="230"/>
      <c r="OT46" s="230"/>
      <c r="OU46" s="230"/>
      <c r="OV46" s="230"/>
      <c r="OW46" s="230"/>
      <c r="OX46" s="230"/>
      <c r="OY46" s="230"/>
      <c r="OZ46" s="230"/>
      <c r="PA46" s="230"/>
      <c r="PB46" s="230"/>
      <c r="PC46" s="230"/>
      <c r="PD46" s="230"/>
      <c r="PE46" s="230"/>
      <c r="PF46" s="230"/>
      <c r="PG46" s="230"/>
      <c r="PH46" s="230"/>
      <c r="PI46" s="230"/>
      <c r="PJ46" s="230"/>
      <c r="PK46" s="230"/>
      <c r="PL46" s="230"/>
      <c r="PM46" s="230"/>
      <c r="PN46" s="230"/>
      <c r="PO46" s="230"/>
      <c r="PP46" s="230"/>
      <c r="PQ46" s="230"/>
      <c r="PR46" s="230"/>
      <c r="PS46" s="230"/>
      <c r="PT46" s="230"/>
      <c r="PU46" s="230"/>
      <c r="PV46" s="230"/>
      <c r="PW46" s="230"/>
      <c r="PX46" s="230"/>
      <c r="PY46" s="230"/>
      <c r="PZ46" s="230"/>
      <c r="QA46" s="230"/>
      <c r="QB46" s="230"/>
      <c r="QC46" s="230"/>
      <c r="QD46" s="230"/>
      <c r="QE46" s="230"/>
      <c r="QF46" s="230"/>
      <c r="QG46" s="230"/>
      <c r="QH46" s="230"/>
      <c r="QI46" s="230"/>
      <c r="QJ46" s="230"/>
      <c r="QK46" s="230"/>
      <c r="QL46" s="230"/>
      <c r="QM46" s="230"/>
      <c r="QN46" s="230"/>
      <c r="QO46" s="230"/>
      <c r="QP46" s="230"/>
      <c r="QQ46" s="230"/>
      <c r="QR46" s="230"/>
      <c r="QS46" s="230"/>
      <c r="QT46" s="230"/>
      <c r="QU46" s="230"/>
      <c r="QV46" s="230"/>
      <c r="QW46" s="230"/>
      <c r="QX46" s="230"/>
      <c r="QY46" s="230"/>
      <c r="QZ46" s="230"/>
      <c r="RA46" s="230"/>
      <c r="RB46" s="230"/>
      <c r="RC46" s="230"/>
      <c r="RD46" s="230"/>
      <c r="RE46" s="230"/>
      <c r="RF46" s="230"/>
      <c r="RG46" s="230"/>
      <c r="RH46" s="230"/>
      <c r="RI46" s="230"/>
      <c r="RJ46" s="230"/>
      <c r="RK46" s="230"/>
      <c r="RL46" s="230"/>
      <c r="RM46" s="230"/>
      <c r="RN46" s="230"/>
      <c r="RO46" s="230"/>
      <c r="RP46" s="230"/>
      <c r="RQ46" s="230"/>
      <c r="RR46" s="230"/>
      <c r="RS46" s="230"/>
      <c r="RT46" s="230"/>
      <c r="RU46" s="230"/>
      <c r="RV46" s="230"/>
      <c r="RW46" s="230"/>
      <c r="RX46" s="230"/>
      <c r="RY46" s="230"/>
      <c r="RZ46" s="230"/>
      <c r="SA46" s="230"/>
      <c r="SB46" s="230"/>
      <c r="SC46" s="230"/>
      <c r="SD46" s="230"/>
      <c r="SE46" s="230"/>
      <c r="SF46" s="230"/>
      <c r="SG46" s="230"/>
      <c r="SH46" s="230"/>
      <c r="SI46" s="230"/>
      <c r="SJ46" s="230"/>
      <c r="SK46" s="230"/>
      <c r="SL46" s="230"/>
      <c r="SM46" s="230"/>
      <c r="SN46" s="230"/>
      <c r="SO46" s="230"/>
      <c r="SP46" s="230"/>
      <c r="SQ46" s="230"/>
      <c r="SR46" s="230"/>
      <c r="SS46" s="230"/>
      <c r="ST46" s="230"/>
      <c r="SU46" s="230"/>
      <c r="SV46" s="230"/>
      <c r="SW46" s="230"/>
      <c r="SX46" s="230"/>
      <c r="SY46" s="230"/>
      <c r="SZ46" s="230"/>
      <c r="TA46" s="230"/>
      <c r="TB46" s="230"/>
      <c r="TC46" s="230"/>
    </row>
    <row r="47" spans="1:523" s="58" customFormat="1" ht="15.95" customHeight="1" x14ac:dyDescent="0.3">
      <c r="A47" s="65"/>
      <c r="B47" s="65"/>
      <c r="C47" s="66"/>
      <c r="D47" s="65">
        <v>32251</v>
      </c>
      <c r="E47" s="189" t="s">
        <v>97</v>
      </c>
      <c r="H47" s="172">
        <f t="shared" si="0"/>
        <v>457</v>
      </c>
      <c r="I47" s="173"/>
      <c r="J47" s="173"/>
      <c r="K47" s="173">
        <v>250</v>
      </c>
      <c r="L47" s="173">
        <v>207</v>
      </c>
      <c r="M47" s="173"/>
      <c r="N47" s="173"/>
      <c r="O47" s="172">
        <f t="shared" si="8"/>
        <v>705.31</v>
      </c>
      <c r="P47" s="173"/>
      <c r="Q47" s="173"/>
      <c r="R47" s="173">
        <v>250</v>
      </c>
      <c r="S47" s="173">
        <v>282</v>
      </c>
      <c r="T47" s="173"/>
      <c r="U47" s="173"/>
      <c r="V47" s="173">
        <f>84.45+89-0.14</f>
        <v>173.31</v>
      </c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  <c r="EK47" s="231"/>
      <c r="EL47" s="231"/>
      <c r="EM47" s="231"/>
      <c r="EN47" s="231"/>
      <c r="EO47" s="231"/>
      <c r="EP47" s="231"/>
      <c r="EQ47" s="231"/>
      <c r="ER47" s="231"/>
      <c r="ES47" s="231"/>
      <c r="ET47" s="231"/>
      <c r="EU47" s="231"/>
      <c r="EV47" s="231"/>
      <c r="EW47" s="231"/>
      <c r="EX47" s="231"/>
      <c r="EY47" s="231"/>
      <c r="EZ47" s="231"/>
      <c r="FA47" s="231"/>
      <c r="FB47" s="231"/>
      <c r="FC47" s="231"/>
      <c r="FD47" s="231"/>
      <c r="FE47" s="231"/>
      <c r="FF47" s="231"/>
      <c r="FG47" s="231"/>
      <c r="FH47" s="231"/>
      <c r="FI47" s="231"/>
      <c r="FJ47" s="231"/>
      <c r="FK47" s="231"/>
      <c r="FL47" s="231"/>
      <c r="FM47" s="231"/>
      <c r="FN47" s="231"/>
      <c r="FO47" s="231"/>
      <c r="FP47" s="231"/>
      <c r="FQ47" s="231"/>
      <c r="FR47" s="231"/>
      <c r="FS47" s="231"/>
      <c r="FT47" s="231"/>
      <c r="FU47" s="231"/>
      <c r="FV47" s="231"/>
      <c r="FW47" s="231"/>
      <c r="FX47" s="231"/>
      <c r="FY47" s="231"/>
      <c r="FZ47" s="231"/>
      <c r="GA47" s="231"/>
      <c r="GB47" s="231"/>
      <c r="GC47" s="231"/>
      <c r="GD47" s="231"/>
      <c r="GE47" s="231"/>
      <c r="GF47" s="231"/>
      <c r="GG47" s="231"/>
      <c r="GH47" s="231"/>
      <c r="GI47" s="231"/>
      <c r="GJ47" s="231"/>
      <c r="GK47" s="231"/>
      <c r="GL47" s="231"/>
      <c r="GM47" s="231"/>
      <c r="GN47" s="231"/>
      <c r="GO47" s="231"/>
      <c r="GP47" s="231"/>
      <c r="GQ47" s="231"/>
      <c r="GR47" s="231"/>
      <c r="GS47" s="231"/>
      <c r="GT47" s="231"/>
      <c r="GU47" s="231"/>
      <c r="GV47" s="231"/>
      <c r="GW47" s="231"/>
      <c r="GX47" s="231"/>
      <c r="GY47" s="231"/>
      <c r="GZ47" s="231"/>
      <c r="HA47" s="231"/>
      <c r="HB47" s="231"/>
      <c r="HC47" s="231"/>
      <c r="HD47" s="231"/>
      <c r="HE47" s="231"/>
      <c r="HF47" s="231"/>
      <c r="HG47" s="231"/>
      <c r="HH47" s="231"/>
      <c r="HI47" s="231"/>
      <c r="HJ47" s="231"/>
      <c r="HK47" s="231"/>
      <c r="HL47" s="231"/>
      <c r="HM47" s="231"/>
      <c r="HN47" s="231"/>
      <c r="HO47" s="231"/>
      <c r="HP47" s="231"/>
      <c r="HQ47" s="231"/>
      <c r="HR47" s="231"/>
      <c r="HS47" s="231"/>
      <c r="HT47" s="231"/>
      <c r="HU47" s="231"/>
      <c r="HV47" s="231"/>
      <c r="HW47" s="231"/>
      <c r="HX47" s="231"/>
      <c r="HY47" s="231"/>
      <c r="HZ47" s="231"/>
      <c r="IA47" s="231"/>
      <c r="IB47" s="231"/>
      <c r="IC47" s="231"/>
      <c r="ID47" s="231"/>
      <c r="IE47" s="231"/>
      <c r="IF47" s="231"/>
      <c r="IG47" s="231"/>
      <c r="IH47" s="231"/>
      <c r="II47" s="231"/>
      <c r="IJ47" s="231"/>
      <c r="IK47" s="231"/>
      <c r="IL47" s="231"/>
      <c r="IM47" s="231"/>
      <c r="IN47" s="231"/>
      <c r="IO47" s="231"/>
      <c r="IP47" s="231"/>
      <c r="IQ47" s="231"/>
      <c r="IR47" s="231"/>
      <c r="IS47" s="231"/>
      <c r="IT47" s="231"/>
      <c r="IU47" s="231"/>
      <c r="IV47" s="231"/>
      <c r="IW47" s="231"/>
      <c r="IX47" s="231"/>
      <c r="IY47" s="231"/>
      <c r="IZ47" s="231"/>
      <c r="JA47" s="231"/>
      <c r="JB47" s="231"/>
      <c r="JC47" s="231"/>
      <c r="JD47" s="231"/>
      <c r="JE47" s="231"/>
      <c r="JF47" s="231"/>
      <c r="JG47" s="231"/>
      <c r="JH47" s="231"/>
      <c r="JI47" s="231"/>
      <c r="JJ47" s="231"/>
      <c r="JK47" s="231"/>
      <c r="JL47" s="231"/>
      <c r="JM47" s="231"/>
      <c r="JN47" s="231"/>
      <c r="JO47" s="231"/>
      <c r="JP47" s="231"/>
      <c r="JQ47" s="231"/>
      <c r="JR47" s="231"/>
      <c r="JS47" s="231"/>
      <c r="JT47" s="231"/>
      <c r="JU47" s="231"/>
      <c r="JV47" s="231"/>
      <c r="JW47" s="231"/>
      <c r="JX47" s="231"/>
      <c r="JY47" s="231"/>
      <c r="JZ47" s="231"/>
      <c r="KA47" s="231"/>
      <c r="KB47" s="231"/>
      <c r="KC47" s="231"/>
      <c r="KD47" s="231"/>
      <c r="KE47" s="231"/>
      <c r="KF47" s="231"/>
      <c r="KG47" s="231"/>
      <c r="KH47" s="231"/>
      <c r="KI47" s="231"/>
      <c r="KJ47" s="231"/>
      <c r="KK47" s="231"/>
      <c r="KL47" s="231"/>
      <c r="KM47" s="231"/>
      <c r="KN47" s="231"/>
      <c r="KO47" s="231"/>
      <c r="KP47" s="231"/>
      <c r="KQ47" s="231"/>
      <c r="KR47" s="231"/>
      <c r="KS47" s="231"/>
      <c r="KT47" s="231"/>
      <c r="KU47" s="231"/>
      <c r="KV47" s="231"/>
      <c r="KW47" s="231"/>
      <c r="KX47" s="231"/>
      <c r="KY47" s="231"/>
      <c r="KZ47" s="231"/>
      <c r="LA47" s="231"/>
      <c r="LB47" s="231"/>
      <c r="LC47" s="231"/>
      <c r="LD47" s="231"/>
      <c r="LE47" s="231"/>
      <c r="LF47" s="231"/>
      <c r="LG47" s="231"/>
      <c r="LH47" s="231"/>
      <c r="LI47" s="231"/>
      <c r="LJ47" s="231"/>
      <c r="LK47" s="231"/>
      <c r="LL47" s="231"/>
      <c r="LM47" s="231"/>
      <c r="LN47" s="231"/>
      <c r="LO47" s="231"/>
      <c r="LP47" s="231"/>
      <c r="LQ47" s="231"/>
      <c r="LR47" s="231"/>
      <c r="LS47" s="231"/>
      <c r="LT47" s="231"/>
      <c r="LU47" s="231"/>
      <c r="LV47" s="231"/>
      <c r="LW47" s="231"/>
      <c r="LX47" s="231"/>
      <c r="LY47" s="231"/>
      <c r="LZ47" s="231"/>
      <c r="MA47" s="231"/>
      <c r="MB47" s="231"/>
      <c r="MC47" s="231"/>
      <c r="MD47" s="231"/>
      <c r="ME47" s="231"/>
      <c r="MF47" s="231"/>
      <c r="MG47" s="231"/>
      <c r="MH47" s="231"/>
      <c r="MI47" s="231"/>
      <c r="MJ47" s="231"/>
      <c r="MK47" s="231"/>
      <c r="ML47" s="231"/>
      <c r="MM47" s="231"/>
      <c r="MN47" s="231"/>
      <c r="MO47" s="231"/>
      <c r="MP47" s="231"/>
      <c r="MQ47" s="231"/>
      <c r="MR47" s="231"/>
      <c r="MS47" s="231"/>
      <c r="MT47" s="231"/>
      <c r="MU47" s="231"/>
      <c r="MV47" s="231"/>
      <c r="MW47" s="231"/>
      <c r="MX47" s="231"/>
      <c r="MY47" s="231"/>
      <c r="MZ47" s="231"/>
      <c r="NA47" s="231"/>
      <c r="NB47" s="231"/>
      <c r="NC47" s="231"/>
      <c r="ND47" s="231"/>
      <c r="NE47" s="231"/>
      <c r="NF47" s="231"/>
      <c r="NG47" s="231"/>
      <c r="NH47" s="231"/>
      <c r="NI47" s="231"/>
      <c r="NJ47" s="231"/>
      <c r="NK47" s="231"/>
      <c r="NL47" s="231"/>
      <c r="NM47" s="231"/>
      <c r="NN47" s="231"/>
      <c r="NO47" s="231"/>
      <c r="NP47" s="231"/>
      <c r="NQ47" s="231"/>
      <c r="NR47" s="231"/>
      <c r="NS47" s="231"/>
      <c r="NT47" s="231"/>
      <c r="NU47" s="231"/>
      <c r="NV47" s="231"/>
      <c r="NW47" s="231"/>
      <c r="NX47" s="231"/>
      <c r="NY47" s="231"/>
      <c r="NZ47" s="231"/>
      <c r="OA47" s="231"/>
      <c r="OB47" s="231"/>
      <c r="OC47" s="231"/>
      <c r="OD47" s="231"/>
      <c r="OE47" s="231"/>
      <c r="OF47" s="231"/>
      <c r="OG47" s="231"/>
      <c r="OH47" s="231"/>
      <c r="OI47" s="231"/>
      <c r="OJ47" s="231"/>
      <c r="OK47" s="231"/>
      <c r="OL47" s="231"/>
      <c r="OM47" s="231"/>
      <c r="ON47" s="231"/>
      <c r="OO47" s="231"/>
      <c r="OP47" s="231"/>
      <c r="OQ47" s="231"/>
      <c r="OR47" s="231"/>
      <c r="OS47" s="231"/>
      <c r="OT47" s="231"/>
      <c r="OU47" s="231"/>
      <c r="OV47" s="231"/>
      <c r="OW47" s="231"/>
      <c r="OX47" s="231"/>
      <c r="OY47" s="231"/>
      <c r="OZ47" s="231"/>
      <c r="PA47" s="231"/>
      <c r="PB47" s="231"/>
      <c r="PC47" s="231"/>
      <c r="PD47" s="231"/>
      <c r="PE47" s="231"/>
      <c r="PF47" s="231"/>
      <c r="PG47" s="231"/>
      <c r="PH47" s="231"/>
      <c r="PI47" s="231"/>
      <c r="PJ47" s="231"/>
      <c r="PK47" s="231"/>
      <c r="PL47" s="231"/>
      <c r="PM47" s="231"/>
      <c r="PN47" s="231"/>
      <c r="PO47" s="231"/>
      <c r="PP47" s="231"/>
      <c r="PQ47" s="231"/>
      <c r="PR47" s="231"/>
      <c r="PS47" s="231"/>
      <c r="PT47" s="231"/>
      <c r="PU47" s="231"/>
      <c r="PV47" s="231"/>
      <c r="PW47" s="231"/>
      <c r="PX47" s="231"/>
      <c r="PY47" s="231"/>
      <c r="PZ47" s="231"/>
      <c r="QA47" s="231"/>
      <c r="QB47" s="231"/>
      <c r="QC47" s="231"/>
      <c r="QD47" s="231"/>
      <c r="QE47" s="231"/>
      <c r="QF47" s="231"/>
      <c r="QG47" s="231"/>
      <c r="QH47" s="231"/>
      <c r="QI47" s="231"/>
      <c r="QJ47" s="231"/>
      <c r="QK47" s="231"/>
      <c r="QL47" s="231"/>
      <c r="QM47" s="231"/>
      <c r="QN47" s="231"/>
      <c r="QO47" s="231"/>
      <c r="QP47" s="231"/>
      <c r="QQ47" s="231"/>
      <c r="QR47" s="231"/>
      <c r="QS47" s="231"/>
      <c r="QT47" s="231"/>
      <c r="QU47" s="231"/>
      <c r="QV47" s="231"/>
      <c r="QW47" s="231"/>
      <c r="QX47" s="231"/>
      <c r="QY47" s="231"/>
      <c r="QZ47" s="231"/>
      <c r="RA47" s="231"/>
      <c r="RB47" s="231"/>
      <c r="RC47" s="231"/>
      <c r="RD47" s="231"/>
      <c r="RE47" s="231"/>
      <c r="RF47" s="231"/>
      <c r="RG47" s="231"/>
      <c r="RH47" s="231"/>
      <c r="RI47" s="231"/>
      <c r="RJ47" s="231"/>
      <c r="RK47" s="231"/>
      <c r="RL47" s="231"/>
      <c r="RM47" s="231"/>
      <c r="RN47" s="231"/>
      <c r="RO47" s="231"/>
      <c r="RP47" s="231"/>
      <c r="RQ47" s="231"/>
      <c r="RR47" s="231"/>
      <c r="RS47" s="231"/>
      <c r="RT47" s="231"/>
      <c r="RU47" s="231"/>
      <c r="RV47" s="231"/>
      <c r="RW47" s="231"/>
      <c r="RX47" s="231"/>
      <c r="RY47" s="231"/>
      <c r="RZ47" s="231"/>
      <c r="SA47" s="231"/>
      <c r="SB47" s="231"/>
      <c r="SC47" s="231"/>
      <c r="SD47" s="231"/>
      <c r="SE47" s="231"/>
      <c r="SF47" s="231"/>
      <c r="SG47" s="231"/>
      <c r="SH47" s="231"/>
      <c r="SI47" s="231"/>
      <c r="SJ47" s="231"/>
      <c r="SK47" s="231"/>
      <c r="SL47" s="231"/>
      <c r="SM47" s="231"/>
      <c r="SN47" s="231"/>
      <c r="SO47" s="231"/>
      <c r="SP47" s="231"/>
      <c r="SQ47" s="231"/>
      <c r="SR47" s="231"/>
      <c r="SS47" s="231"/>
      <c r="ST47" s="231"/>
      <c r="SU47" s="231"/>
      <c r="SV47" s="231"/>
      <c r="SW47" s="231"/>
      <c r="SX47" s="231"/>
      <c r="SY47" s="231"/>
      <c r="SZ47" s="231"/>
      <c r="TA47" s="231"/>
      <c r="TB47" s="231"/>
      <c r="TC47" s="231"/>
    </row>
    <row r="48" spans="1:523" s="60" customFormat="1" ht="15.95" customHeight="1" x14ac:dyDescent="0.3">
      <c r="A48" s="59"/>
      <c r="B48" s="59">
        <v>323</v>
      </c>
      <c r="C48" s="59"/>
      <c r="D48" s="59"/>
      <c r="E48" s="190" t="s">
        <v>98</v>
      </c>
      <c r="H48" s="168">
        <f t="shared" si="0"/>
        <v>46709.13</v>
      </c>
      <c r="I48" s="169">
        <f t="shared" ref="I48:N48" si="42">I49+I53+I63+I65+I67+I60+I56</f>
        <v>41354</v>
      </c>
      <c r="J48" s="169">
        <f t="shared" si="42"/>
        <v>0</v>
      </c>
      <c r="K48" s="169">
        <f t="shared" si="42"/>
        <v>1955.13</v>
      </c>
      <c r="L48" s="169">
        <f t="shared" si="42"/>
        <v>1400</v>
      </c>
      <c r="M48" s="169">
        <f t="shared" si="42"/>
        <v>2000</v>
      </c>
      <c r="N48" s="169">
        <f t="shared" si="42"/>
        <v>0</v>
      </c>
      <c r="O48" s="168">
        <f t="shared" si="8"/>
        <v>45356.13</v>
      </c>
      <c r="P48" s="169">
        <f t="shared" ref="P48:U48" si="43">P49+P53+P63+P65+P67+P60+P56</f>
        <v>42219</v>
      </c>
      <c r="Q48" s="169">
        <f t="shared" si="43"/>
        <v>0</v>
      </c>
      <c r="R48" s="169">
        <f t="shared" si="43"/>
        <v>2037.13</v>
      </c>
      <c r="S48" s="169">
        <f t="shared" si="43"/>
        <v>1100</v>
      </c>
      <c r="T48" s="169">
        <f t="shared" si="43"/>
        <v>0</v>
      </c>
      <c r="U48" s="169">
        <f t="shared" si="43"/>
        <v>0</v>
      </c>
      <c r="V48" s="169">
        <f t="shared" ref="V48" si="44">V49+V53+V63+V65+V67+V60+V56</f>
        <v>0</v>
      </c>
      <c r="W48" s="61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  <c r="CO48" s="229"/>
      <c r="CP48" s="229"/>
      <c r="CQ48" s="229"/>
      <c r="CR48" s="229"/>
      <c r="CS48" s="229"/>
      <c r="CT48" s="229"/>
      <c r="CU48" s="229"/>
      <c r="CV48" s="229"/>
      <c r="CW48" s="229"/>
      <c r="CX48" s="229"/>
      <c r="CY48" s="229"/>
      <c r="CZ48" s="229"/>
      <c r="DA48" s="229"/>
      <c r="DB48" s="229"/>
      <c r="DC48" s="229"/>
      <c r="DD48" s="229"/>
      <c r="DE48" s="229"/>
      <c r="DF48" s="229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29"/>
      <c r="DS48" s="229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29"/>
      <c r="EF48" s="229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29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  <c r="FG48" s="229"/>
      <c r="FH48" s="229"/>
      <c r="FI48" s="229"/>
      <c r="FJ48" s="229"/>
      <c r="FK48" s="229"/>
      <c r="FL48" s="229"/>
      <c r="FM48" s="229"/>
      <c r="FN48" s="229"/>
      <c r="FO48" s="229"/>
      <c r="FP48" s="229"/>
      <c r="FQ48" s="229"/>
      <c r="FR48" s="229"/>
      <c r="FS48" s="229"/>
      <c r="FT48" s="229"/>
      <c r="FU48" s="229"/>
      <c r="FV48" s="229"/>
      <c r="FW48" s="229"/>
      <c r="FX48" s="229"/>
      <c r="FY48" s="229"/>
      <c r="FZ48" s="229"/>
      <c r="GA48" s="229"/>
      <c r="GB48" s="229"/>
      <c r="GC48" s="229"/>
      <c r="GD48" s="229"/>
      <c r="GE48" s="229"/>
      <c r="GF48" s="229"/>
      <c r="GG48" s="229"/>
      <c r="GH48" s="229"/>
      <c r="GI48" s="229"/>
      <c r="GJ48" s="229"/>
      <c r="GK48" s="229"/>
      <c r="GL48" s="229"/>
      <c r="GM48" s="229"/>
      <c r="GN48" s="229"/>
      <c r="GO48" s="229"/>
      <c r="GP48" s="229"/>
      <c r="GQ48" s="229"/>
      <c r="GR48" s="229"/>
      <c r="GS48" s="229"/>
      <c r="GT48" s="229"/>
      <c r="GU48" s="229"/>
      <c r="GV48" s="229"/>
      <c r="GW48" s="229"/>
      <c r="GX48" s="229"/>
      <c r="GY48" s="229"/>
      <c r="GZ48" s="229"/>
      <c r="HA48" s="229"/>
      <c r="HB48" s="229"/>
      <c r="HC48" s="229"/>
      <c r="HD48" s="229"/>
      <c r="HE48" s="229"/>
      <c r="HF48" s="229"/>
      <c r="HG48" s="229"/>
      <c r="HH48" s="229"/>
      <c r="HI48" s="229"/>
      <c r="HJ48" s="229"/>
      <c r="HK48" s="229"/>
      <c r="HL48" s="229"/>
      <c r="HM48" s="229"/>
      <c r="HN48" s="229"/>
      <c r="HO48" s="229"/>
      <c r="HP48" s="229"/>
      <c r="HQ48" s="229"/>
      <c r="HR48" s="229"/>
      <c r="HS48" s="229"/>
      <c r="HT48" s="229"/>
      <c r="HU48" s="229"/>
      <c r="HV48" s="229"/>
      <c r="HW48" s="229"/>
      <c r="HX48" s="229"/>
      <c r="HY48" s="229"/>
      <c r="HZ48" s="229"/>
      <c r="IA48" s="229"/>
      <c r="IB48" s="229"/>
      <c r="IC48" s="229"/>
      <c r="ID48" s="229"/>
      <c r="IE48" s="229"/>
      <c r="IF48" s="229"/>
      <c r="IG48" s="229"/>
      <c r="IH48" s="229"/>
      <c r="II48" s="229"/>
      <c r="IJ48" s="229"/>
      <c r="IK48" s="229"/>
      <c r="IL48" s="229"/>
      <c r="IM48" s="229"/>
      <c r="IN48" s="229"/>
      <c r="IO48" s="229"/>
      <c r="IP48" s="229"/>
      <c r="IQ48" s="229"/>
      <c r="IR48" s="229"/>
      <c r="IS48" s="229"/>
      <c r="IT48" s="229"/>
      <c r="IU48" s="229"/>
      <c r="IV48" s="229"/>
      <c r="IW48" s="229"/>
      <c r="IX48" s="229"/>
      <c r="IY48" s="229"/>
      <c r="IZ48" s="229"/>
      <c r="JA48" s="229"/>
      <c r="JB48" s="229"/>
      <c r="JC48" s="229"/>
      <c r="JD48" s="229"/>
      <c r="JE48" s="229"/>
      <c r="JF48" s="229"/>
      <c r="JG48" s="229"/>
      <c r="JH48" s="229"/>
      <c r="JI48" s="229"/>
      <c r="JJ48" s="229"/>
      <c r="JK48" s="229"/>
      <c r="JL48" s="229"/>
      <c r="JM48" s="229"/>
      <c r="JN48" s="229"/>
      <c r="JO48" s="229"/>
      <c r="JP48" s="229"/>
      <c r="JQ48" s="229"/>
      <c r="JR48" s="229"/>
      <c r="JS48" s="229"/>
      <c r="JT48" s="229"/>
      <c r="JU48" s="229"/>
      <c r="JV48" s="229"/>
      <c r="JW48" s="229"/>
      <c r="JX48" s="229"/>
      <c r="JY48" s="229"/>
      <c r="JZ48" s="229"/>
      <c r="KA48" s="229"/>
      <c r="KB48" s="229"/>
      <c r="KC48" s="229"/>
      <c r="KD48" s="229"/>
      <c r="KE48" s="229"/>
      <c r="KF48" s="229"/>
      <c r="KG48" s="229"/>
      <c r="KH48" s="229"/>
      <c r="KI48" s="229"/>
      <c r="KJ48" s="229"/>
      <c r="KK48" s="229"/>
      <c r="KL48" s="229"/>
      <c r="KM48" s="229"/>
      <c r="KN48" s="229"/>
      <c r="KO48" s="229"/>
      <c r="KP48" s="229"/>
      <c r="KQ48" s="229"/>
      <c r="KR48" s="229"/>
      <c r="KS48" s="229"/>
      <c r="KT48" s="229"/>
      <c r="KU48" s="229"/>
      <c r="KV48" s="229"/>
      <c r="KW48" s="229"/>
      <c r="KX48" s="229"/>
      <c r="KY48" s="229"/>
      <c r="KZ48" s="229"/>
      <c r="LA48" s="229"/>
      <c r="LB48" s="229"/>
      <c r="LC48" s="229"/>
      <c r="LD48" s="229"/>
      <c r="LE48" s="229"/>
      <c r="LF48" s="229"/>
      <c r="LG48" s="229"/>
      <c r="LH48" s="229"/>
      <c r="LI48" s="229"/>
      <c r="LJ48" s="229"/>
      <c r="LK48" s="229"/>
      <c r="LL48" s="229"/>
      <c r="LM48" s="229"/>
      <c r="LN48" s="229"/>
      <c r="LO48" s="229"/>
      <c r="LP48" s="229"/>
      <c r="LQ48" s="229"/>
      <c r="LR48" s="229"/>
      <c r="LS48" s="229"/>
      <c r="LT48" s="229"/>
      <c r="LU48" s="229"/>
      <c r="LV48" s="229"/>
      <c r="LW48" s="229"/>
      <c r="LX48" s="229"/>
      <c r="LY48" s="229"/>
      <c r="LZ48" s="229"/>
      <c r="MA48" s="229"/>
      <c r="MB48" s="229"/>
      <c r="MC48" s="229"/>
      <c r="MD48" s="229"/>
      <c r="ME48" s="229"/>
      <c r="MF48" s="229"/>
      <c r="MG48" s="229"/>
      <c r="MH48" s="229"/>
      <c r="MI48" s="229"/>
      <c r="MJ48" s="229"/>
      <c r="MK48" s="229"/>
      <c r="ML48" s="229"/>
      <c r="MM48" s="229"/>
      <c r="MN48" s="229"/>
      <c r="MO48" s="229"/>
      <c r="MP48" s="229"/>
      <c r="MQ48" s="229"/>
      <c r="MR48" s="229"/>
      <c r="MS48" s="229"/>
      <c r="MT48" s="229"/>
      <c r="MU48" s="229"/>
      <c r="MV48" s="229"/>
      <c r="MW48" s="229"/>
      <c r="MX48" s="229"/>
      <c r="MY48" s="229"/>
      <c r="MZ48" s="229"/>
      <c r="NA48" s="229"/>
      <c r="NB48" s="229"/>
      <c r="NC48" s="229"/>
      <c r="ND48" s="229"/>
      <c r="NE48" s="229"/>
      <c r="NF48" s="229"/>
      <c r="NG48" s="229"/>
      <c r="NH48" s="229"/>
      <c r="NI48" s="229"/>
      <c r="NJ48" s="229"/>
      <c r="NK48" s="229"/>
      <c r="NL48" s="229"/>
      <c r="NM48" s="229"/>
      <c r="NN48" s="229"/>
      <c r="NO48" s="229"/>
      <c r="NP48" s="229"/>
      <c r="NQ48" s="229"/>
      <c r="NR48" s="229"/>
      <c r="NS48" s="229"/>
      <c r="NT48" s="229"/>
      <c r="NU48" s="229"/>
      <c r="NV48" s="229"/>
      <c r="NW48" s="229"/>
      <c r="NX48" s="229"/>
      <c r="NY48" s="229"/>
      <c r="NZ48" s="229"/>
      <c r="OA48" s="229"/>
      <c r="OB48" s="229"/>
      <c r="OC48" s="229"/>
      <c r="OD48" s="229"/>
      <c r="OE48" s="229"/>
      <c r="OF48" s="229"/>
      <c r="OG48" s="229"/>
      <c r="OH48" s="229"/>
      <c r="OI48" s="229"/>
      <c r="OJ48" s="229"/>
      <c r="OK48" s="229"/>
      <c r="OL48" s="229"/>
      <c r="OM48" s="229"/>
      <c r="ON48" s="229"/>
      <c r="OO48" s="229"/>
      <c r="OP48" s="229"/>
      <c r="OQ48" s="229"/>
      <c r="OR48" s="229"/>
      <c r="OS48" s="229"/>
      <c r="OT48" s="229"/>
      <c r="OU48" s="229"/>
      <c r="OV48" s="229"/>
      <c r="OW48" s="229"/>
      <c r="OX48" s="229"/>
      <c r="OY48" s="229"/>
      <c r="OZ48" s="229"/>
      <c r="PA48" s="229"/>
      <c r="PB48" s="229"/>
      <c r="PC48" s="229"/>
      <c r="PD48" s="229"/>
      <c r="PE48" s="229"/>
      <c r="PF48" s="229"/>
      <c r="PG48" s="229"/>
      <c r="PH48" s="229"/>
      <c r="PI48" s="229"/>
      <c r="PJ48" s="229"/>
      <c r="PK48" s="229"/>
      <c r="PL48" s="229"/>
      <c r="PM48" s="229"/>
      <c r="PN48" s="229"/>
      <c r="PO48" s="229"/>
      <c r="PP48" s="229"/>
      <c r="PQ48" s="229"/>
      <c r="PR48" s="229"/>
      <c r="PS48" s="229"/>
      <c r="PT48" s="229"/>
      <c r="PU48" s="229"/>
      <c r="PV48" s="229"/>
      <c r="PW48" s="229"/>
      <c r="PX48" s="229"/>
      <c r="PY48" s="229"/>
      <c r="PZ48" s="229"/>
      <c r="QA48" s="229"/>
      <c r="QB48" s="229"/>
      <c r="QC48" s="229"/>
      <c r="QD48" s="229"/>
      <c r="QE48" s="229"/>
      <c r="QF48" s="229"/>
      <c r="QG48" s="229"/>
      <c r="QH48" s="229"/>
      <c r="QI48" s="229"/>
      <c r="QJ48" s="229"/>
      <c r="QK48" s="229"/>
      <c r="QL48" s="229"/>
      <c r="QM48" s="229"/>
      <c r="QN48" s="229"/>
      <c r="QO48" s="229"/>
      <c r="QP48" s="229"/>
      <c r="QQ48" s="229"/>
      <c r="QR48" s="229"/>
      <c r="QS48" s="229"/>
      <c r="QT48" s="229"/>
      <c r="QU48" s="229"/>
      <c r="QV48" s="229"/>
      <c r="QW48" s="229"/>
      <c r="QX48" s="229"/>
      <c r="QY48" s="229"/>
      <c r="QZ48" s="229"/>
      <c r="RA48" s="229"/>
      <c r="RB48" s="229"/>
      <c r="RC48" s="229"/>
      <c r="RD48" s="229"/>
      <c r="RE48" s="229"/>
      <c r="RF48" s="229"/>
      <c r="RG48" s="229"/>
      <c r="RH48" s="229"/>
      <c r="RI48" s="229"/>
      <c r="RJ48" s="229"/>
      <c r="RK48" s="229"/>
      <c r="RL48" s="229"/>
      <c r="RM48" s="229"/>
      <c r="RN48" s="229"/>
      <c r="RO48" s="229"/>
      <c r="RP48" s="229"/>
      <c r="RQ48" s="229"/>
      <c r="RR48" s="229"/>
      <c r="RS48" s="229"/>
      <c r="RT48" s="229"/>
      <c r="RU48" s="229"/>
      <c r="RV48" s="229"/>
      <c r="RW48" s="229"/>
      <c r="RX48" s="229"/>
      <c r="RY48" s="229"/>
      <c r="RZ48" s="229"/>
      <c r="SA48" s="229"/>
      <c r="SB48" s="229"/>
      <c r="SC48" s="229"/>
      <c r="SD48" s="229"/>
      <c r="SE48" s="229"/>
      <c r="SF48" s="229"/>
      <c r="SG48" s="229"/>
      <c r="SH48" s="229"/>
      <c r="SI48" s="229"/>
      <c r="SJ48" s="229"/>
      <c r="SK48" s="229"/>
      <c r="SL48" s="229"/>
      <c r="SM48" s="229"/>
      <c r="SN48" s="229"/>
      <c r="SO48" s="229"/>
      <c r="SP48" s="229"/>
      <c r="SQ48" s="229"/>
      <c r="SR48" s="229"/>
      <c r="SS48" s="229"/>
      <c r="ST48" s="229"/>
      <c r="SU48" s="229"/>
      <c r="SV48" s="229"/>
      <c r="SW48" s="229"/>
      <c r="SX48" s="229"/>
      <c r="SY48" s="229"/>
      <c r="SZ48" s="229"/>
      <c r="TA48" s="229"/>
      <c r="TB48" s="229"/>
      <c r="TC48" s="229"/>
    </row>
    <row r="49" spans="1:523" s="64" customFormat="1" ht="15.95" customHeight="1" x14ac:dyDescent="0.3">
      <c r="A49" s="62"/>
      <c r="B49" s="62"/>
      <c r="C49" s="62">
        <v>3231</v>
      </c>
      <c r="D49" s="62"/>
      <c r="E49" s="187" t="s">
        <v>99</v>
      </c>
      <c r="F49" s="64">
        <v>0</v>
      </c>
      <c r="G49" s="64">
        <v>0</v>
      </c>
      <c r="H49" s="170">
        <f t="shared" si="0"/>
        <v>564</v>
      </c>
      <c r="I49" s="171">
        <f t="shared" ref="I49:N49" si="45">SUM(I50:I52)</f>
        <v>491</v>
      </c>
      <c r="J49" s="171">
        <f t="shared" si="45"/>
        <v>0</v>
      </c>
      <c r="K49" s="171">
        <f t="shared" si="45"/>
        <v>73</v>
      </c>
      <c r="L49" s="171">
        <f t="shared" si="45"/>
        <v>0</v>
      </c>
      <c r="M49" s="171">
        <f t="shared" si="45"/>
        <v>0</v>
      </c>
      <c r="N49" s="171">
        <f t="shared" si="45"/>
        <v>0</v>
      </c>
      <c r="O49" s="170">
        <f t="shared" si="8"/>
        <v>629</v>
      </c>
      <c r="P49" s="171">
        <f t="shared" ref="P49:U49" si="46">SUM(P50:P52)</f>
        <v>556</v>
      </c>
      <c r="Q49" s="171">
        <f t="shared" si="46"/>
        <v>0</v>
      </c>
      <c r="R49" s="171">
        <f t="shared" si="46"/>
        <v>73</v>
      </c>
      <c r="S49" s="171">
        <f t="shared" si="46"/>
        <v>0</v>
      </c>
      <c r="T49" s="171">
        <f t="shared" si="46"/>
        <v>0</v>
      </c>
      <c r="U49" s="171">
        <f t="shared" si="46"/>
        <v>0</v>
      </c>
      <c r="V49" s="171">
        <f t="shared" ref="V49" si="47">SUM(V50:V52)</f>
        <v>0</v>
      </c>
      <c r="W49" s="61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  <c r="FG49" s="230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0"/>
      <c r="FU49" s="230"/>
      <c r="FV49" s="230"/>
      <c r="FW49" s="230"/>
      <c r="FX49" s="230"/>
      <c r="FY49" s="230"/>
      <c r="FZ49" s="230"/>
      <c r="GA49" s="230"/>
      <c r="GB49" s="230"/>
      <c r="GC49" s="230"/>
      <c r="GD49" s="230"/>
      <c r="GE49" s="230"/>
      <c r="GF49" s="230"/>
      <c r="GG49" s="230"/>
      <c r="GH49" s="230"/>
      <c r="GI49" s="230"/>
      <c r="GJ49" s="230"/>
      <c r="GK49" s="230"/>
      <c r="GL49" s="230"/>
      <c r="GM49" s="230"/>
      <c r="GN49" s="230"/>
      <c r="GO49" s="230"/>
      <c r="GP49" s="230"/>
      <c r="GQ49" s="230"/>
      <c r="GR49" s="230"/>
      <c r="GS49" s="230"/>
      <c r="GT49" s="230"/>
      <c r="GU49" s="230"/>
      <c r="GV49" s="230"/>
      <c r="GW49" s="230"/>
      <c r="GX49" s="230"/>
      <c r="GY49" s="230"/>
      <c r="GZ49" s="230"/>
      <c r="HA49" s="230"/>
      <c r="HB49" s="230"/>
      <c r="HC49" s="230"/>
      <c r="HD49" s="230"/>
      <c r="HE49" s="230"/>
      <c r="HF49" s="230"/>
      <c r="HG49" s="230"/>
      <c r="HH49" s="230"/>
      <c r="HI49" s="230"/>
      <c r="HJ49" s="230"/>
      <c r="HK49" s="230"/>
      <c r="HL49" s="230"/>
      <c r="HM49" s="230"/>
      <c r="HN49" s="230"/>
      <c r="HO49" s="230"/>
      <c r="HP49" s="230"/>
      <c r="HQ49" s="230"/>
      <c r="HR49" s="230"/>
      <c r="HS49" s="230"/>
      <c r="HT49" s="230"/>
      <c r="HU49" s="230"/>
      <c r="HV49" s="230"/>
      <c r="HW49" s="230"/>
      <c r="HX49" s="230"/>
      <c r="HY49" s="230"/>
      <c r="HZ49" s="230"/>
      <c r="IA49" s="230"/>
      <c r="IB49" s="230"/>
      <c r="IC49" s="230"/>
      <c r="ID49" s="230"/>
      <c r="IE49" s="230"/>
      <c r="IF49" s="230"/>
      <c r="IG49" s="230"/>
      <c r="IH49" s="230"/>
      <c r="II49" s="230"/>
      <c r="IJ49" s="230"/>
      <c r="IK49" s="230"/>
      <c r="IL49" s="230"/>
      <c r="IM49" s="230"/>
      <c r="IN49" s="230"/>
      <c r="IO49" s="230"/>
      <c r="IP49" s="230"/>
      <c r="IQ49" s="230"/>
      <c r="IR49" s="230"/>
      <c r="IS49" s="230"/>
      <c r="IT49" s="230"/>
      <c r="IU49" s="230"/>
      <c r="IV49" s="230"/>
      <c r="IW49" s="230"/>
      <c r="IX49" s="230"/>
      <c r="IY49" s="230"/>
      <c r="IZ49" s="230"/>
      <c r="JA49" s="230"/>
      <c r="JB49" s="230"/>
      <c r="JC49" s="230"/>
      <c r="JD49" s="230"/>
      <c r="JE49" s="230"/>
      <c r="JF49" s="230"/>
      <c r="JG49" s="230"/>
      <c r="JH49" s="230"/>
      <c r="JI49" s="230"/>
      <c r="JJ49" s="230"/>
      <c r="JK49" s="230"/>
      <c r="JL49" s="230"/>
      <c r="JM49" s="230"/>
      <c r="JN49" s="230"/>
      <c r="JO49" s="230"/>
      <c r="JP49" s="230"/>
      <c r="JQ49" s="230"/>
      <c r="JR49" s="230"/>
      <c r="JS49" s="230"/>
      <c r="JT49" s="230"/>
      <c r="JU49" s="230"/>
      <c r="JV49" s="230"/>
      <c r="JW49" s="230"/>
      <c r="JX49" s="230"/>
      <c r="JY49" s="230"/>
      <c r="JZ49" s="230"/>
      <c r="KA49" s="230"/>
      <c r="KB49" s="230"/>
      <c r="KC49" s="230"/>
      <c r="KD49" s="230"/>
      <c r="KE49" s="230"/>
      <c r="KF49" s="230"/>
      <c r="KG49" s="230"/>
      <c r="KH49" s="230"/>
      <c r="KI49" s="230"/>
      <c r="KJ49" s="230"/>
      <c r="KK49" s="230"/>
      <c r="KL49" s="230"/>
      <c r="KM49" s="230"/>
      <c r="KN49" s="230"/>
      <c r="KO49" s="230"/>
      <c r="KP49" s="230"/>
      <c r="KQ49" s="230"/>
      <c r="KR49" s="230"/>
      <c r="KS49" s="230"/>
      <c r="KT49" s="230"/>
      <c r="KU49" s="230"/>
      <c r="KV49" s="230"/>
      <c r="KW49" s="230"/>
      <c r="KX49" s="230"/>
      <c r="KY49" s="230"/>
      <c r="KZ49" s="230"/>
      <c r="LA49" s="230"/>
      <c r="LB49" s="230"/>
      <c r="LC49" s="230"/>
      <c r="LD49" s="230"/>
      <c r="LE49" s="230"/>
      <c r="LF49" s="230"/>
      <c r="LG49" s="230"/>
      <c r="LH49" s="230"/>
      <c r="LI49" s="230"/>
      <c r="LJ49" s="230"/>
      <c r="LK49" s="230"/>
      <c r="LL49" s="230"/>
      <c r="LM49" s="230"/>
      <c r="LN49" s="230"/>
      <c r="LO49" s="230"/>
      <c r="LP49" s="230"/>
      <c r="LQ49" s="230"/>
      <c r="LR49" s="230"/>
      <c r="LS49" s="230"/>
      <c r="LT49" s="230"/>
      <c r="LU49" s="230"/>
      <c r="LV49" s="230"/>
      <c r="LW49" s="230"/>
      <c r="LX49" s="230"/>
      <c r="LY49" s="230"/>
      <c r="LZ49" s="230"/>
      <c r="MA49" s="230"/>
      <c r="MB49" s="230"/>
      <c r="MC49" s="230"/>
      <c r="MD49" s="230"/>
      <c r="ME49" s="230"/>
      <c r="MF49" s="230"/>
      <c r="MG49" s="230"/>
      <c r="MH49" s="230"/>
      <c r="MI49" s="230"/>
      <c r="MJ49" s="230"/>
      <c r="MK49" s="230"/>
      <c r="ML49" s="230"/>
      <c r="MM49" s="230"/>
      <c r="MN49" s="230"/>
      <c r="MO49" s="230"/>
      <c r="MP49" s="230"/>
      <c r="MQ49" s="230"/>
      <c r="MR49" s="230"/>
      <c r="MS49" s="230"/>
      <c r="MT49" s="230"/>
      <c r="MU49" s="230"/>
      <c r="MV49" s="230"/>
      <c r="MW49" s="230"/>
      <c r="MX49" s="230"/>
      <c r="MY49" s="230"/>
      <c r="MZ49" s="230"/>
      <c r="NA49" s="230"/>
      <c r="NB49" s="230"/>
      <c r="NC49" s="230"/>
      <c r="ND49" s="230"/>
      <c r="NE49" s="230"/>
      <c r="NF49" s="230"/>
      <c r="NG49" s="230"/>
      <c r="NH49" s="230"/>
      <c r="NI49" s="230"/>
      <c r="NJ49" s="230"/>
      <c r="NK49" s="230"/>
      <c r="NL49" s="230"/>
      <c r="NM49" s="230"/>
      <c r="NN49" s="230"/>
      <c r="NO49" s="230"/>
      <c r="NP49" s="230"/>
      <c r="NQ49" s="230"/>
      <c r="NR49" s="230"/>
      <c r="NS49" s="230"/>
      <c r="NT49" s="230"/>
      <c r="NU49" s="230"/>
      <c r="NV49" s="230"/>
      <c r="NW49" s="230"/>
      <c r="NX49" s="230"/>
      <c r="NY49" s="230"/>
      <c r="NZ49" s="230"/>
      <c r="OA49" s="230"/>
      <c r="OB49" s="230"/>
      <c r="OC49" s="230"/>
      <c r="OD49" s="230"/>
      <c r="OE49" s="230"/>
      <c r="OF49" s="230"/>
      <c r="OG49" s="230"/>
      <c r="OH49" s="230"/>
      <c r="OI49" s="230"/>
      <c r="OJ49" s="230"/>
      <c r="OK49" s="230"/>
      <c r="OL49" s="230"/>
      <c r="OM49" s="230"/>
      <c r="ON49" s="230"/>
      <c r="OO49" s="230"/>
      <c r="OP49" s="230"/>
      <c r="OQ49" s="230"/>
      <c r="OR49" s="230"/>
      <c r="OS49" s="230"/>
      <c r="OT49" s="230"/>
      <c r="OU49" s="230"/>
      <c r="OV49" s="230"/>
      <c r="OW49" s="230"/>
      <c r="OX49" s="230"/>
      <c r="OY49" s="230"/>
      <c r="OZ49" s="230"/>
      <c r="PA49" s="230"/>
      <c r="PB49" s="230"/>
      <c r="PC49" s="230"/>
      <c r="PD49" s="230"/>
      <c r="PE49" s="230"/>
      <c r="PF49" s="230"/>
      <c r="PG49" s="230"/>
      <c r="PH49" s="230"/>
      <c r="PI49" s="230"/>
      <c r="PJ49" s="230"/>
      <c r="PK49" s="230"/>
      <c r="PL49" s="230"/>
      <c r="PM49" s="230"/>
      <c r="PN49" s="230"/>
      <c r="PO49" s="230"/>
      <c r="PP49" s="230"/>
      <c r="PQ49" s="230"/>
      <c r="PR49" s="230"/>
      <c r="PS49" s="230"/>
      <c r="PT49" s="230"/>
      <c r="PU49" s="230"/>
      <c r="PV49" s="230"/>
      <c r="PW49" s="230"/>
      <c r="PX49" s="230"/>
      <c r="PY49" s="230"/>
      <c r="PZ49" s="230"/>
      <c r="QA49" s="230"/>
      <c r="QB49" s="230"/>
      <c r="QC49" s="230"/>
      <c r="QD49" s="230"/>
      <c r="QE49" s="230"/>
      <c r="QF49" s="230"/>
      <c r="QG49" s="230"/>
      <c r="QH49" s="230"/>
      <c r="QI49" s="230"/>
      <c r="QJ49" s="230"/>
      <c r="QK49" s="230"/>
      <c r="QL49" s="230"/>
      <c r="QM49" s="230"/>
      <c r="QN49" s="230"/>
      <c r="QO49" s="230"/>
      <c r="QP49" s="230"/>
      <c r="QQ49" s="230"/>
      <c r="QR49" s="230"/>
      <c r="QS49" s="230"/>
      <c r="QT49" s="230"/>
      <c r="QU49" s="230"/>
      <c r="QV49" s="230"/>
      <c r="QW49" s="230"/>
      <c r="QX49" s="230"/>
      <c r="QY49" s="230"/>
      <c r="QZ49" s="230"/>
      <c r="RA49" s="230"/>
      <c r="RB49" s="230"/>
      <c r="RC49" s="230"/>
      <c r="RD49" s="230"/>
      <c r="RE49" s="230"/>
      <c r="RF49" s="230"/>
      <c r="RG49" s="230"/>
      <c r="RH49" s="230"/>
      <c r="RI49" s="230"/>
      <c r="RJ49" s="230"/>
      <c r="RK49" s="230"/>
      <c r="RL49" s="230"/>
      <c r="RM49" s="230"/>
      <c r="RN49" s="230"/>
      <c r="RO49" s="230"/>
      <c r="RP49" s="230"/>
      <c r="RQ49" s="230"/>
      <c r="RR49" s="230"/>
      <c r="RS49" s="230"/>
      <c r="RT49" s="230"/>
      <c r="RU49" s="230"/>
      <c r="RV49" s="230"/>
      <c r="RW49" s="230"/>
      <c r="RX49" s="230"/>
      <c r="RY49" s="230"/>
      <c r="RZ49" s="230"/>
      <c r="SA49" s="230"/>
      <c r="SB49" s="230"/>
      <c r="SC49" s="230"/>
      <c r="SD49" s="230"/>
      <c r="SE49" s="230"/>
      <c r="SF49" s="230"/>
      <c r="SG49" s="230"/>
      <c r="SH49" s="230"/>
      <c r="SI49" s="230"/>
      <c r="SJ49" s="230"/>
      <c r="SK49" s="230"/>
      <c r="SL49" s="230"/>
      <c r="SM49" s="230"/>
      <c r="SN49" s="230"/>
      <c r="SO49" s="230"/>
      <c r="SP49" s="230"/>
      <c r="SQ49" s="230"/>
      <c r="SR49" s="230"/>
      <c r="SS49" s="230"/>
      <c r="ST49" s="230"/>
      <c r="SU49" s="230"/>
      <c r="SV49" s="230"/>
      <c r="SW49" s="230"/>
      <c r="SX49" s="230"/>
      <c r="SY49" s="230"/>
      <c r="SZ49" s="230"/>
      <c r="TA49" s="230"/>
      <c r="TB49" s="230"/>
      <c r="TC49" s="230"/>
    </row>
    <row r="50" spans="1:523" s="58" customFormat="1" ht="15.95" customHeight="1" x14ac:dyDescent="0.3">
      <c r="A50" s="65"/>
      <c r="B50" s="65"/>
      <c r="C50" s="66"/>
      <c r="D50" s="65">
        <v>32311</v>
      </c>
      <c r="E50" s="189" t="s">
        <v>100</v>
      </c>
      <c r="H50" s="172">
        <f t="shared" si="0"/>
        <v>398</v>
      </c>
      <c r="I50" s="173">
        <v>398</v>
      </c>
      <c r="J50" s="173"/>
      <c r="K50" s="173"/>
      <c r="L50" s="173"/>
      <c r="M50" s="173"/>
      <c r="N50" s="173"/>
      <c r="O50" s="172">
        <f t="shared" si="8"/>
        <v>463</v>
      </c>
      <c r="P50" s="173">
        <f>448+15</f>
        <v>463</v>
      </c>
      <c r="Q50" s="173"/>
      <c r="R50" s="173"/>
      <c r="S50" s="173"/>
      <c r="T50" s="173"/>
      <c r="U50" s="173"/>
      <c r="V50" s="173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  <c r="FG50" s="231"/>
      <c r="FH50" s="231"/>
      <c r="FI50" s="231"/>
      <c r="FJ50" s="231"/>
      <c r="FK50" s="231"/>
      <c r="FL50" s="231"/>
      <c r="FM50" s="231"/>
      <c r="FN50" s="231"/>
      <c r="FO50" s="231"/>
      <c r="FP50" s="231"/>
      <c r="FQ50" s="231"/>
      <c r="FR50" s="231"/>
      <c r="FS50" s="231"/>
      <c r="FT50" s="231"/>
      <c r="FU50" s="231"/>
      <c r="FV50" s="231"/>
      <c r="FW50" s="231"/>
      <c r="FX50" s="231"/>
      <c r="FY50" s="231"/>
      <c r="FZ50" s="231"/>
      <c r="GA50" s="231"/>
      <c r="GB50" s="231"/>
      <c r="GC50" s="231"/>
      <c r="GD50" s="231"/>
      <c r="GE50" s="231"/>
      <c r="GF50" s="231"/>
      <c r="GG50" s="231"/>
      <c r="GH50" s="231"/>
      <c r="GI50" s="231"/>
      <c r="GJ50" s="231"/>
      <c r="GK50" s="231"/>
      <c r="GL50" s="231"/>
      <c r="GM50" s="231"/>
      <c r="GN50" s="231"/>
      <c r="GO50" s="231"/>
      <c r="GP50" s="231"/>
      <c r="GQ50" s="231"/>
      <c r="GR50" s="231"/>
      <c r="GS50" s="231"/>
      <c r="GT50" s="231"/>
      <c r="GU50" s="231"/>
      <c r="GV50" s="231"/>
      <c r="GW50" s="231"/>
      <c r="GX50" s="231"/>
      <c r="GY50" s="231"/>
      <c r="GZ50" s="231"/>
      <c r="HA50" s="231"/>
      <c r="HB50" s="231"/>
      <c r="HC50" s="231"/>
      <c r="HD50" s="231"/>
      <c r="HE50" s="231"/>
      <c r="HF50" s="231"/>
      <c r="HG50" s="231"/>
      <c r="HH50" s="231"/>
      <c r="HI50" s="231"/>
      <c r="HJ50" s="231"/>
      <c r="HK50" s="231"/>
      <c r="HL50" s="231"/>
      <c r="HM50" s="231"/>
      <c r="HN50" s="231"/>
      <c r="HO50" s="231"/>
      <c r="HP50" s="231"/>
      <c r="HQ50" s="231"/>
      <c r="HR50" s="231"/>
      <c r="HS50" s="231"/>
      <c r="HT50" s="231"/>
      <c r="HU50" s="231"/>
      <c r="HV50" s="231"/>
      <c r="HW50" s="231"/>
      <c r="HX50" s="231"/>
      <c r="HY50" s="231"/>
      <c r="HZ50" s="231"/>
      <c r="IA50" s="231"/>
      <c r="IB50" s="231"/>
      <c r="IC50" s="231"/>
      <c r="ID50" s="231"/>
      <c r="IE50" s="231"/>
      <c r="IF50" s="231"/>
      <c r="IG50" s="231"/>
      <c r="IH50" s="231"/>
      <c r="II50" s="231"/>
      <c r="IJ50" s="231"/>
      <c r="IK50" s="231"/>
      <c r="IL50" s="231"/>
      <c r="IM50" s="231"/>
      <c r="IN50" s="231"/>
      <c r="IO50" s="231"/>
      <c r="IP50" s="231"/>
      <c r="IQ50" s="231"/>
      <c r="IR50" s="231"/>
      <c r="IS50" s="231"/>
      <c r="IT50" s="231"/>
      <c r="IU50" s="231"/>
      <c r="IV50" s="231"/>
      <c r="IW50" s="231"/>
      <c r="IX50" s="231"/>
      <c r="IY50" s="231"/>
      <c r="IZ50" s="231"/>
      <c r="JA50" s="231"/>
      <c r="JB50" s="231"/>
      <c r="JC50" s="231"/>
      <c r="JD50" s="231"/>
      <c r="JE50" s="231"/>
      <c r="JF50" s="231"/>
      <c r="JG50" s="231"/>
      <c r="JH50" s="231"/>
      <c r="JI50" s="231"/>
      <c r="JJ50" s="231"/>
      <c r="JK50" s="231"/>
      <c r="JL50" s="231"/>
      <c r="JM50" s="231"/>
      <c r="JN50" s="231"/>
      <c r="JO50" s="231"/>
      <c r="JP50" s="231"/>
      <c r="JQ50" s="231"/>
      <c r="JR50" s="231"/>
      <c r="JS50" s="231"/>
      <c r="JT50" s="231"/>
      <c r="JU50" s="231"/>
      <c r="JV50" s="231"/>
      <c r="JW50" s="231"/>
      <c r="JX50" s="231"/>
      <c r="JY50" s="231"/>
      <c r="JZ50" s="231"/>
      <c r="KA50" s="231"/>
      <c r="KB50" s="231"/>
      <c r="KC50" s="231"/>
      <c r="KD50" s="231"/>
      <c r="KE50" s="231"/>
      <c r="KF50" s="231"/>
      <c r="KG50" s="231"/>
      <c r="KH50" s="231"/>
      <c r="KI50" s="231"/>
      <c r="KJ50" s="231"/>
      <c r="KK50" s="231"/>
      <c r="KL50" s="231"/>
      <c r="KM50" s="231"/>
      <c r="KN50" s="231"/>
      <c r="KO50" s="231"/>
      <c r="KP50" s="231"/>
      <c r="KQ50" s="231"/>
      <c r="KR50" s="231"/>
      <c r="KS50" s="231"/>
      <c r="KT50" s="231"/>
      <c r="KU50" s="231"/>
      <c r="KV50" s="231"/>
      <c r="KW50" s="231"/>
      <c r="KX50" s="231"/>
      <c r="KY50" s="231"/>
      <c r="KZ50" s="231"/>
      <c r="LA50" s="231"/>
      <c r="LB50" s="231"/>
      <c r="LC50" s="231"/>
      <c r="LD50" s="231"/>
      <c r="LE50" s="231"/>
      <c r="LF50" s="231"/>
      <c r="LG50" s="231"/>
      <c r="LH50" s="231"/>
      <c r="LI50" s="231"/>
      <c r="LJ50" s="231"/>
      <c r="LK50" s="231"/>
      <c r="LL50" s="231"/>
      <c r="LM50" s="231"/>
      <c r="LN50" s="231"/>
      <c r="LO50" s="231"/>
      <c r="LP50" s="231"/>
      <c r="LQ50" s="231"/>
      <c r="LR50" s="231"/>
      <c r="LS50" s="231"/>
      <c r="LT50" s="231"/>
      <c r="LU50" s="231"/>
      <c r="LV50" s="231"/>
      <c r="LW50" s="231"/>
      <c r="LX50" s="231"/>
      <c r="LY50" s="231"/>
      <c r="LZ50" s="231"/>
      <c r="MA50" s="231"/>
      <c r="MB50" s="231"/>
      <c r="MC50" s="231"/>
      <c r="MD50" s="231"/>
      <c r="ME50" s="231"/>
      <c r="MF50" s="231"/>
      <c r="MG50" s="231"/>
      <c r="MH50" s="231"/>
      <c r="MI50" s="231"/>
      <c r="MJ50" s="231"/>
      <c r="MK50" s="231"/>
      <c r="ML50" s="231"/>
      <c r="MM50" s="231"/>
      <c r="MN50" s="231"/>
      <c r="MO50" s="231"/>
      <c r="MP50" s="231"/>
      <c r="MQ50" s="231"/>
      <c r="MR50" s="231"/>
      <c r="MS50" s="231"/>
      <c r="MT50" s="231"/>
      <c r="MU50" s="231"/>
      <c r="MV50" s="231"/>
      <c r="MW50" s="231"/>
      <c r="MX50" s="231"/>
      <c r="MY50" s="231"/>
      <c r="MZ50" s="231"/>
      <c r="NA50" s="231"/>
      <c r="NB50" s="231"/>
      <c r="NC50" s="231"/>
      <c r="ND50" s="231"/>
      <c r="NE50" s="231"/>
      <c r="NF50" s="231"/>
      <c r="NG50" s="231"/>
      <c r="NH50" s="231"/>
      <c r="NI50" s="231"/>
      <c r="NJ50" s="231"/>
      <c r="NK50" s="231"/>
      <c r="NL50" s="231"/>
      <c r="NM50" s="231"/>
      <c r="NN50" s="231"/>
      <c r="NO50" s="231"/>
      <c r="NP50" s="231"/>
      <c r="NQ50" s="231"/>
      <c r="NR50" s="231"/>
      <c r="NS50" s="231"/>
      <c r="NT50" s="231"/>
      <c r="NU50" s="231"/>
      <c r="NV50" s="231"/>
      <c r="NW50" s="231"/>
      <c r="NX50" s="231"/>
      <c r="NY50" s="231"/>
      <c r="NZ50" s="231"/>
      <c r="OA50" s="231"/>
      <c r="OB50" s="231"/>
      <c r="OC50" s="231"/>
      <c r="OD50" s="231"/>
      <c r="OE50" s="231"/>
      <c r="OF50" s="231"/>
      <c r="OG50" s="231"/>
      <c r="OH50" s="231"/>
      <c r="OI50" s="231"/>
      <c r="OJ50" s="231"/>
      <c r="OK50" s="231"/>
      <c r="OL50" s="231"/>
      <c r="OM50" s="231"/>
      <c r="ON50" s="231"/>
      <c r="OO50" s="231"/>
      <c r="OP50" s="231"/>
      <c r="OQ50" s="231"/>
      <c r="OR50" s="231"/>
      <c r="OS50" s="231"/>
      <c r="OT50" s="231"/>
      <c r="OU50" s="231"/>
      <c r="OV50" s="231"/>
      <c r="OW50" s="231"/>
      <c r="OX50" s="231"/>
      <c r="OY50" s="231"/>
      <c r="OZ50" s="231"/>
      <c r="PA50" s="231"/>
      <c r="PB50" s="231"/>
      <c r="PC50" s="231"/>
      <c r="PD50" s="231"/>
      <c r="PE50" s="231"/>
      <c r="PF50" s="231"/>
      <c r="PG50" s="231"/>
      <c r="PH50" s="231"/>
      <c r="PI50" s="231"/>
      <c r="PJ50" s="231"/>
      <c r="PK50" s="231"/>
      <c r="PL50" s="231"/>
      <c r="PM50" s="231"/>
      <c r="PN50" s="231"/>
      <c r="PO50" s="231"/>
      <c r="PP50" s="231"/>
      <c r="PQ50" s="231"/>
      <c r="PR50" s="231"/>
      <c r="PS50" s="231"/>
      <c r="PT50" s="231"/>
      <c r="PU50" s="231"/>
      <c r="PV50" s="231"/>
      <c r="PW50" s="231"/>
      <c r="PX50" s="231"/>
      <c r="PY50" s="231"/>
      <c r="PZ50" s="231"/>
      <c r="QA50" s="231"/>
      <c r="QB50" s="231"/>
      <c r="QC50" s="231"/>
      <c r="QD50" s="231"/>
      <c r="QE50" s="231"/>
      <c r="QF50" s="231"/>
      <c r="QG50" s="231"/>
      <c r="QH50" s="231"/>
      <c r="QI50" s="231"/>
      <c r="QJ50" s="231"/>
      <c r="QK50" s="231"/>
      <c r="QL50" s="231"/>
      <c r="QM50" s="231"/>
      <c r="QN50" s="231"/>
      <c r="QO50" s="231"/>
      <c r="QP50" s="231"/>
      <c r="QQ50" s="231"/>
      <c r="QR50" s="231"/>
      <c r="QS50" s="231"/>
      <c r="QT50" s="231"/>
      <c r="QU50" s="231"/>
      <c r="QV50" s="231"/>
      <c r="QW50" s="231"/>
      <c r="QX50" s="231"/>
      <c r="QY50" s="231"/>
      <c r="QZ50" s="231"/>
      <c r="RA50" s="231"/>
      <c r="RB50" s="231"/>
      <c r="RC50" s="231"/>
      <c r="RD50" s="231"/>
      <c r="RE50" s="231"/>
      <c r="RF50" s="231"/>
      <c r="RG50" s="231"/>
      <c r="RH50" s="231"/>
      <c r="RI50" s="231"/>
      <c r="RJ50" s="231"/>
      <c r="RK50" s="231"/>
      <c r="RL50" s="231"/>
      <c r="RM50" s="231"/>
      <c r="RN50" s="231"/>
      <c r="RO50" s="231"/>
      <c r="RP50" s="231"/>
      <c r="RQ50" s="231"/>
      <c r="RR50" s="231"/>
      <c r="RS50" s="231"/>
      <c r="RT50" s="231"/>
      <c r="RU50" s="231"/>
      <c r="RV50" s="231"/>
      <c r="RW50" s="231"/>
      <c r="RX50" s="231"/>
      <c r="RY50" s="231"/>
      <c r="RZ50" s="231"/>
      <c r="SA50" s="231"/>
      <c r="SB50" s="231"/>
      <c r="SC50" s="231"/>
      <c r="SD50" s="231"/>
      <c r="SE50" s="231"/>
      <c r="SF50" s="231"/>
      <c r="SG50" s="231"/>
      <c r="SH50" s="231"/>
      <c r="SI50" s="231"/>
      <c r="SJ50" s="231"/>
      <c r="SK50" s="231"/>
      <c r="SL50" s="231"/>
      <c r="SM50" s="231"/>
      <c r="SN50" s="231"/>
      <c r="SO50" s="231"/>
      <c r="SP50" s="231"/>
      <c r="SQ50" s="231"/>
      <c r="SR50" s="231"/>
      <c r="SS50" s="231"/>
      <c r="ST50" s="231"/>
      <c r="SU50" s="231"/>
      <c r="SV50" s="231"/>
      <c r="SW50" s="231"/>
      <c r="SX50" s="231"/>
      <c r="SY50" s="231"/>
      <c r="SZ50" s="231"/>
      <c r="TA50" s="231"/>
      <c r="TB50" s="231"/>
      <c r="TC50" s="231"/>
    </row>
    <row r="51" spans="1:523" s="58" customFormat="1" ht="15.95" customHeight="1" x14ac:dyDescent="0.3">
      <c r="A51" s="65"/>
      <c r="B51" s="65"/>
      <c r="C51" s="66"/>
      <c r="D51" s="65">
        <v>32312</v>
      </c>
      <c r="E51" s="189" t="s">
        <v>171</v>
      </c>
      <c r="H51" s="172">
        <f t="shared" si="0"/>
        <v>93</v>
      </c>
      <c r="I51" s="173">
        <v>93</v>
      </c>
      <c r="J51" s="173"/>
      <c r="K51" s="173"/>
      <c r="L51" s="173"/>
      <c r="M51" s="173"/>
      <c r="N51" s="173"/>
      <c r="O51" s="172">
        <f t="shared" si="8"/>
        <v>93</v>
      </c>
      <c r="P51" s="173">
        <v>93</v>
      </c>
      <c r="Q51" s="173"/>
      <c r="R51" s="173"/>
      <c r="S51" s="173"/>
      <c r="T51" s="173"/>
      <c r="U51" s="173"/>
      <c r="V51" s="173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  <c r="EI51" s="231"/>
      <c r="EJ51" s="231"/>
      <c r="EK51" s="231"/>
      <c r="EL51" s="231"/>
      <c r="EM51" s="231"/>
      <c r="EN51" s="231"/>
      <c r="EO51" s="231"/>
      <c r="EP51" s="231"/>
      <c r="EQ51" s="231"/>
      <c r="ER51" s="231"/>
      <c r="ES51" s="231"/>
      <c r="ET51" s="231"/>
      <c r="EU51" s="231"/>
      <c r="EV51" s="231"/>
      <c r="EW51" s="231"/>
      <c r="EX51" s="231"/>
      <c r="EY51" s="231"/>
      <c r="EZ51" s="231"/>
      <c r="FA51" s="231"/>
      <c r="FB51" s="231"/>
      <c r="FC51" s="231"/>
      <c r="FD51" s="231"/>
      <c r="FE51" s="231"/>
      <c r="FF51" s="231"/>
      <c r="FG51" s="231"/>
      <c r="FH51" s="231"/>
      <c r="FI51" s="231"/>
      <c r="FJ51" s="231"/>
      <c r="FK51" s="231"/>
      <c r="FL51" s="231"/>
      <c r="FM51" s="231"/>
      <c r="FN51" s="231"/>
      <c r="FO51" s="231"/>
      <c r="FP51" s="231"/>
      <c r="FQ51" s="231"/>
      <c r="FR51" s="231"/>
      <c r="FS51" s="231"/>
      <c r="FT51" s="231"/>
      <c r="FU51" s="231"/>
      <c r="FV51" s="231"/>
      <c r="FW51" s="231"/>
      <c r="FX51" s="231"/>
      <c r="FY51" s="231"/>
      <c r="FZ51" s="231"/>
      <c r="GA51" s="231"/>
      <c r="GB51" s="231"/>
      <c r="GC51" s="231"/>
      <c r="GD51" s="231"/>
      <c r="GE51" s="231"/>
      <c r="GF51" s="231"/>
      <c r="GG51" s="231"/>
      <c r="GH51" s="231"/>
      <c r="GI51" s="231"/>
      <c r="GJ51" s="231"/>
      <c r="GK51" s="231"/>
      <c r="GL51" s="231"/>
      <c r="GM51" s="231"/>
      <c r="GN51" s="231"/>
      <c r="GO51" s="231"/>
      <c r="GP51" s="231"/>
      <c r="GQ51" s="231"/>
      <c r="GR51" s="231"/>
      <c r="GS51" s="231"/>
      <c r="GT51" s="231"/>
      <c r="GU51" s="231"/>
      <c r="GV51" s="231"/>
      <c r="GW51" s="231"/>
      <c r="GX51" s="231"/>
      <c r="GY51" s="231"/>
      <c r="GZ51" s="231"/>
      <c r="HA51" s="231"/>
      <c r="HB51" s="231"/>
      <c r="HC51" s="231"/>
      <c r="HD51" s="231"/>
      <c r="HE51" s="231"/>
      <c r="HF51" s="231"/>
      <c r="HG51" s="231"/>
      <c r="HH51" s="231"/>
      <c r="HI51" s="231"/>
      <c r="HJ51" s="231"/>
      <c r="HK51" s="231"/>
      <c r="HL51" s="231"/>
      <c r="HM51" s="231"/>
      <c r="HN51" s="231"/>
      <c r="HO51" s="231"/>
      <c r="HP51" s="231"/>
      <c r="HQ51" s="231"/>
      <c r="HR51" s="231"/>
      <c r="HS51" s="231"/>
      <c r="HT51" s="231"/>
      <c r="HU51" s="231"/>
      <c r="HV51" s="231"/>
      <c r="HW51" s="231"/>
      <c r="HX51" s="231"/>
      <c r="HY51" s="231"/>
      <c r="HZ51" s="231"/>
      <c r="IA51" s="231"/>
      <c r="IB51" s="231"/>
      <c r="IC51" s="231"/>
      <c r="ID51" s="231"/>
      <c r="IE51" s="231"/>
      <c r="IF51" s="231"/>
      <c r="IG51" s="231"/>
      <c r="IH51" s="231"/>
      <c r="II51" s="231"/>
      <c r="IJ51" s="231"/>
      <c r="IK51" s="231"/>
      <c r="IL51" s="231"/>
      <c r="IM51" s="231"/>
      <c r="IN51" s="231"/>
      <c r="IO51" s="231"/>
      <c r="IP51" s="231"/>
      <c r="IQ51" s="231"/>
      <c r="IR51" s="231"/>
      <c r="IS51" s="231"/>
      <c r="IT51" s="231"/>
      <c r="IU51" s="231"/>
      <c r="IV51" s="231"/>
      <c r="IW51" s="231"/>
      <c r="IX51" s="231"/>
      <c r="IY51" s="231"/>
      <c r="IZ51" s="231"/>
      <c r="JA51" s="231"/>
      <c r="JB51" s="231"/>
      <c r="JC51" s="231"/>
      <c r="JD51" s="231"/>
      <c r="JE51" s="231"/>
      <c r="JF51" s="231"/>
      <c r="JG51" s="231"/>
      <c r="JH51" s="231"/>
      <c r="JI51" s="231"/>
      <c r="JJ51" s="231"/>
      <c r="JK51" s="231"/>
      <c r="JL51" s="231"/>
      <c r="JM51" s="231"/>
      <c r="JN51" s="231"/>
      <c r="JO51" s="231"/>
      <c r="JP51" s="231"/>
      <c r="JQ51" s="231"/>
      <c r="JR51" s="231"/>
      <c r="JS51" s="231"/>
      <c r="JT51" s="231"/>
      <c r="JU51" s="231"/>
      <c r="JV51" s="231"/>
      <c r="JW51" s="231"/>
      <c r="JX51" s="231"/>
      <c r="JY51" s="231"/>
      <c r="JZ51" s="231"/>
      <c r="KA51" s="231"/>
      <c r="KB51" s="231"/>
      <c r="KC51" s="231"/>
      <c r="KD51" s="231"/>
      <c r="KE51" s="231"/>
      <c r="KF51" s="231"/>
      <c r="KG51" s="231"/>
      <c r="KH51" s="231"/>
      <c r="KI51" s="231"/>
      <c r="KJ51" s="231"/>
      <c r="KK51" s="231"/>
      <c r="KL51" s="231"/>
      <c r="KM51" s="231"/>
      <c r="KN51" s="231"/>
      <c r="KO51" s="231"/>
      <c r="KP51" s="231"/>
      <c r="KQ51" s="231"/>
      <c r="KR51" s="231"/>
      <c r="KS51" s="231"/>
      <c r="KT51" s="231"/>
      <c r="KU51" s="231"/>
      <c r="KV51" s="231"/>
      <c r="KW51" s="231"/>
      <c r="KX51" s="231"/>
      <c r="KY51" s="231"/>
      <c r="KZ51" s="231"/>
      <c r="LA51" s="231"/>
      <c r="LB51" s="231"/>
      <c r="LC51" s="231"/>
      <c r="LD51" s="231"/>
      <c r="LE51" s="231"/>
      <c r="LF51" s="231"/>
      <c r="LG51" s="231"/>
      <c r="LH51" s="231"/>
      <c r="LI51" s="231"/>
      <c r="LJ51" s="231"/>
      <c r="LK51" s="231"/>
      <c r="LL51" s="231"/>
      <c r="LM51" s="231"/>
      <c r="LN51" s="231"/>
      <c r="LO51" s="231"/>
      <c r="LP51" s="231"/>
      <c r="LQ51" s="231"/>
      <c r="LR51" s="231"/>
      <c r="LS51" s="231"/>
      <c r="LT51" s="231"/>
      <c r="LU51" s="231"/>
      <c r="LV51" s="231"/>
      <c r="LW51" s="231"/>
      <c r="LX51" s="231"/>
      <c r="LY51" s="231"/>
      <c r="LZ51" s="231"/>
      <c r="MA51" s="231"/>
      <c r="MB51" s="231"/>
      <c r="MC51" s="231"/>
      <c r="MD51" s="231"/>
      <c r="ME51" s="231"/>
      <c r="MF51" s="231"/>
      <c r="MG51" s="231"/>
      <c r="MH51" s="231"/>
      <c r="MI51" s="231"/>
      <c r="MJ51" s="231"/>
      <c r="MK51" s="231"/>
      <c r="ML51" s="231"/>
      <c r="MM51" s="231"/>
      <c r="MN51" s="231"/>
      <c r="MO51" s="231"/>
      <c r="MP51" s="231"/>
      <c r="MQ51" s="231"/>
      <c r="MR51" s="231"/>
      <c r="MS51" s="231"/>
      <c r="MT51" s="231"/>
      <c r="MU51" s="231"/>
      <c r="MV51" s="231"/>
      <c r="MW51" s="231"/>
      <c r="MX51" s="231"/>
      <c r="MY51" s="231"/>
      <c r="MZ51" s="231"/>
      <c r="NA51" s="231"/>
      <c r="NB51" s="231"/>
      <c r="NC51" s="231"/>
      <c r="ND51" s="231"/>
      <c r="NE51" s="231"/>
      <c r="NF51" s="231"/>
      <c r="NG51" s="231"/>
      <c r="NH51" s="231"/>
      <c r="NI51" s="231"/>
      <c r="NJ51" s="231"/>
      <c r="NK51" s="231"/>
      <c r="NL51" s="231"/>
      <c r="NM51" s="231"/>
      <c r="NN51" s="231"/>
      <c r="NO51" s="231"/>
      <c r="NP51" s="231"/>
      <c r="NQ51" s="231"/>
      <c r="NR51" s="231"/>
      <c r="NS51" s="231"/>
      <c r="NT51" s="231"/>
      <c r="NU51" s="231"/>
      <c r="NV51" s="231"/>
      <c r="NW51" s="231"/>
      <c r="NX51" s="231"/>
      <c r="NY51" s="231"/>
      <c r="NZ51" s="231"/>
      <c r="OA51" s="231"/>
      <c r="OB51" s="231"/>
      <c r="OC51" s="231"/>
      <c r="OD51" s="231"/>
      <c r="OE51" s="231"/>
      <c r="OF51" s="231"/>
      <c r="OG51" s="231"/>
      <c r="OH51" s="231"/>
      <c r="OI51" s="231"/>
      <c r="OJ51" s="231"/>
      <c r="OK51" s="231"/>
      <c r="OL51" s="231"/>
      <c r="OM51" s="231"/>
      <c r="ON51" s="231"/>
      <c r="OO51" s="231"/>
      <c r="OP51" s="231"/>
      <c r="OQ51" s="231"/>
      <c r="OR51" s="231"/>
      <c r="OS51" s="231"/>
      <c r="OT51" s="231"/>
      <c r="OU51" s="231"/>
      <c r="OV51" s="231"/>
      <c r="OW51" s="231"/>
      <c r="OX51" s="231"/>
      <c r="OY51" s="231"/>
      <c r="OZ51" s="231"/>
      <c r="PA51" s="231"/>
      <c r="PB51" s="231"/>
      <c r="PC51" s="231"/>
      <c r="PD51" s="231"/>
      <c r="PE51" s="231"/>
      <c r="PF51" s="231"/>
      <c r="PG51" s="231"/>
      <c r="PH51" s="231"/>
      <c r="PI51" s="231"/>
      <c r="PJ51" s="231"/>
      <c r="PK51" s="231"/>
      <c r="PL51" s="231"/>
      <c r="PM51" s="231"/>
      <c r="PN51" s="231"/>
      <c r="PO51" s="231"/>
      <c r="PP51" s="231"/>
      <c r="PQ51" s="231"/>
      <c r="PR51" s="231"/>
      <c r="PS51" s="231"/>
      <c r="PT51" s="231"/>
      <c r="PU51" s="231"/>
      <c r="PV51" s="231"/>
      <c r="PW51" s="231"/>
      <c r="PX51" s="231"/>
      <c r="PY51" s="231"/>
      <c r="PZ51" s="231"/>
      <c r="QA51" s="231"/>
      <c r="QB51" s="231"/>
      <c r="QC51" s="231"/>
      <c r="QD51" s="231"/>
      <c r="QE51" s="231"/>
      <c r="QF51" s="231"/>
      <c r="QG51" s="231"/>
      <c r="QH51" s="231"/>
      <c r="QI51" s="231"/>
      <c r="QJ51" s="231"/>
      <c r="QK51" s="231"/>
      <c r="QL51" s="231"/>
      <c r="QM51" s="231"/>
      <c r="QN51" s="231"/>
      <c r="QO51" s="231"/>
      <c r="QP51" s="231"/>
      <c r="QQ51" s="231"/>
      <c r="QR51" s="231"/>
      <c r="QS51" s="231"/>
      <c r="QT51" s="231"/>
      <c r="QU51" s="231"/>
      <c r="QV51" s="231"/>
      <c r="QW51" s="231"/>
      <c r="QX51" s="231"/>
      <c r="QY51" s="231"/>
      <c r="QZ51" s="231"/>
      <c r="RA51" s="231"/>
      <c r="RB51" s="231"/>
      <c r="RC51" s="231"/>
      <c r="RD51" s="231"/>
      <c r="RE51" s="231"/>
      <c r="RF51" s="231"/>
      <c r="RG51" s="231"/>
      <c r="RH51" s="231"/>
      <c r="RI51" s="231"/>
      <c r="RJ51" s="231"/>
      <c r="RK51" s="231"/>
      <c r="RL51" s="231"/>
      <c r="RM51" s="231"/>
      <c r="RN51" s="231"/>
      <c r="RO51" s="231"/>
      <c r="RP51" s="231"/>
      <c r="RQ51" s="231"/>
      <c r="RR51" s="231"/>
      <c r="RS51" s="231"/>
      <c r="RT51" s="231"/>
      <c r="RU51" s="231"/>
      <c r="RV51" s="231"/>
      <c r="RW51" s="231"/>
      <c r="RX51" s="231"/>
      <c r="RY51" s="231"/>
      <c r="RZ51" s="231"/>
      <c r="SA51" s="231"/>
      <c r="SB51" s="231"/>
      <c r="SC51" s="231"/>
      <c r="SD51" s="231"/>
      <c r="SE51" s="231"/>
      <c r="SF51" s="231"/>
      <c r="SG51" s="231"/>
      <c r="SH51" s="231"/>
      <c r="SI51" s="231"/>
      <c r="SJ51" s="231"/>
      <c r="SK51" s="231"/>
      <c r="SL51" s="231"/>
      <c r="SM51" s="231"/>
      <c r="SN51" s="231"/>
      <c r="SO51" s="231"/>
      <c r="SP51" s="231"/>
      <c r="SQ51" s="231"/>
      <c r="SR51" s="231"/>
      <c r="SS51" s="231"/>
      <c r="ST51" s="231"/>
      <c r="SU51" s="231"/>
      <c r="SV51" s="231"/>
      <c r="SW51" s="231"/>
      <c r="SX51" s="231"/>
      <c r="SY51" s="231"/>
      <c r="SZ51" s="231"/>
      <c r="TA51" s="231"/>
      <c r="TB51" s="231"/>
      <c r="TC51" s="231"/>
    </row>
    <row r="52" spans="1:523" s="58" customFormat="1" ht="15.95" customHeight="1" x14ac:dyDescent="0.3">
      <c r="A52" s="65"/>
      <c r="B52" s="65"/>
      <c r="C52" s="66"/>
      <c r="D52" s="65">
        <v>32313</v>
      </c>
      <c r="E52" s="189" t="s">
        <v>101</v>
      </c>
      <c r="H52" s="172">
        <f t="shared" si="0"/>
        <v>73</v>
      </c>
      <c r="I52" s="173"/>
      <c r="J52" s="173"/>
      <c r="K52" s="173">
        <v>73</v>
      </c>
      <c r="L52" s="173"/>
      <c r="M52" s="173"/>
      <c r="N52" s="173"/>
      <c r="O52" s="172">
        <f t="shared" si="8"/>
        <v>73</v>
      </c>
      <c r="P52" s="173"/>
      <c r="Q52" s="173"/>
      <c r="R52" s="173">
        <v>73</v>
      </c>
      <c r="S52" s="173"/>
      <c r="T52" s="173"/>
      <c r="U52" s="173"/>
      <c r="V52" s="173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  <c r="EI52" s="231"/>
      <c r="EJ52" s="231"/>
      <c r="EK52" s="231"/>
      <c r="EL52" s="231"/>
      <c r="EM52" s="231"/>
      <c r="EN52" s="231"/>
      <c r="EO52" s="231"/>
      <c r="EP52" s="231"/>
      <c r="EQ52" s="231"/>
      <c r="ER52" s="231"/>
      <c r="ES52" s="231"/>
      <c r="ET52" s="231"/>
      <c r="EU52" s="231"/>
      <c r="EV52" s="231"/>
      <c r="EW52" s="231"/>
      <c r="EX52" s="231"/>
      <c r="EY52" s="231"/>
      <c r="EZ52" s="231"/>
      <c r="FA52" s="231"/>
      <c r="FB52" s="231"/>
      <c r="FC52" s="231"/>
      <c r="FD52" s="231"/>
      <c r="FE52" s="231"/>
      <c r="FF52" s="231"/>
      <c r="FG52" s="231"/>
      <c r="FH52" s="231"/>
      <c r="FI52" s="231"/>
      <c r="FJ52" s="231"/>
      <c r="FK52" s="231"/>
      <c r="FL52" s="231"/>
      <c r="FM52" s="231"/>
      <c r="FN52" s="231"/>
      <c r="FO52" s="231"/>
      <c r="FP52" s="231"/>
      <c r="FQ52" s="231"/>
      <c r="FR52" s="231"/>
      <c r="FS52" s="231"/>
      <c r="FT52" s="231"/>
      <c r="FU52" s="231"/>
      <c r="FV52" s="231"/>
      <c r="FW52" s="231"/>
      <c r="FX52" s="231"/>
      <c r="FY52" s="231"/>
      <c r="FZ52" s="231"/>
      <c r="GA52" s="231"/>
      <c r="GB52" s="231"/>
      <c r="GC52" s="231"/>
      <c r="GD52" s="231"/>
      <c r="GE52" s="231"/>
      <c r="GF52" s="231"/>
      <c r="GG52" s="231"/>
      <c r="GH52" s="231"/>
      <c r="GI52" s="231"/>
      <c r="GJ52" s="231"/>
      <c r="GK52" s="231"/>
      <c r="GL52" s="231"/>
      <c r="GM52" s="231"/>
      <c r="GN52" s="231"/>
      <c r="GO52" s="231"/>
      <c r="GP52" s="231"/>
      <c r="GQ52" s="231"/>
      <c r="GR52" s="231"/>
      <c r="GS52" s="231"/>
      <c r="GT52" s="231"/>
      <c r="GU52" s="231"/>
      <c r="GV52" s="231"/>
      <c r="GW52" s="231"/>
      <c r="GX52" s="231"/>
      <c r="GY52" s="231"/>
      <c r="GZ52" s="231"/>
      <c r="HA52" s="231"/>
      <c r="HB52" s="231"/>
      <c r="HC52" s="231"/>
      <c r="HD52" s="231"/>
      <c r="HE52" s="231"/>
      <c r="HF52" s="231"/>
      <c r="HG52" s="231"/>
      <c r="HH52" s="231"/>
      <c r="HI52" s="231"/>
      <c r="HJ52" s="231"/>
      <c r="HK52" s="231"/>
      <c r="HL52" s="231"/>
      <c r="HM52" s="231"/>
      <c r="HN52" s="231"/>
      <c r="HO52" s="231"/>
      <c r="HP52" s="231"/>
      <c r="HQ52" s="231"/>
      <c r="HR52" s="231"/>
      <c r="HS52" s="231"/>
      <c r="HT52" s="231"/>
      <c r="HU52" s="231"/>
      <c r="HV52" s="231"/>
      <c r="HW52" s="231"/>
      <c r="HX52" s="231"/>
      <c r="HY52" s="231"/>
      <c r="HZ52" s="231"/>
      <c r="IA52" s="231"/>
      <c r="IB52" s="231"/>
      <c r="IC52" s="231"/>
      <c r="ID52" s="231"/>
      <c r="IE52" s="231"/>
      <c r="IF52" s="231"/>
      <c r="IG52" s="231"/>
      <c r="IH52" s="231"/>
      <c r="II52" s="231"/>
      <c r="IJ52" s="231"/>
      <c r="IK52" s="231"/>
      <c r="IL52" s="231"/>
      <c r="IM52" s="231"/>
      <c r="IN52" s="231"/>
      <c r="IO52" s="231"/>
      <c r="IP52" s="231"/>
      <c r="IQ52" s="231"/>
      <c r="IR52" s="231"/>
      <c r="IS52" s="231"/>
      <c r="IT52" s="231"/>
      <c r="IU52" s="231"/>
      <c r="IV52" s="231"/>
      <c r="IW52" s="231"/>
      <c r="IX52" s="231"/>
      <c r="IY52" s="231"/>
      <c r="IZ52" s="231"/>
      <c r="JA52" s="231"/>
      <c r="JB52" s="231"/>
      <c r="JC52" s="231"/>
      <c r="JD52" s="231"/>
      <c r="JE52" s="231"/>
      <c r="JF52" s="231"/>
      <c r="JG52" s="231"/>
      <c r="JH52" s="231"/>
      <c r="JI52" s="231"/>
      <c r="JJ52" s="231"/>
      <c r="JK52" s="231"/>
      <c r="JL52" s="231"/>
      <c r="JM52" s="231"/>
      <c r="JN52" s="231"/>
      <c r="JO52" s="231"/>
      <c r="JP52" s="231"/>
      <c r="JQ52" s="231"/>
      <c r="JR52" s="231"/>
      <c r="JS52" s="231"/>
      <c r="JT52" s="231"/>
      <c r="JU52" s="231"/>
      <c r="JV52" s="231"/>
      <c r="JW52" s="231"/>
      <c r="JX52" s="231"/>
      <c r="JY52" s="231"/>
      <c r="JZ52" s="231"/>
      <c r="KA52" s="231"/>
      <c r="KB52" s="231"/>
      <c r="KC52" s="231"/>
      <c r="KD52" s="231"/>
      <c r="KE52" s="231"/>
      <c r="KF52" s="231"/>
      <c r="KG52" s="231"/>
      <c r="KH52" s="231"/>
      <c r="KI52" s="231"/>
      <c r="KJ52" s="231"/>
      <c r="KK52" s="231"/>
      <c r="KL52" s="231"/>
      <c r="KM52" s="231"/>
      <c r="KN52" s="231"/>
      <c r="KO52" s="231"/>
      <c r="KP52" s="231"/>
      <c r="KQ52" s="231"/>
      <c r="KR52" s="231"/>
      <c r="KS52" s="231"/>
      <c r="KT52" s="231"/>
      <c r="KU52" s="231"/>
      <c r="KV52" s="231"/>
      <c r="KW52" s="231"/>
      <c r="KX52" s="231"/>
      <c r="KY52" s="231"/>
      <c r="KZ52" s="231"/>
      <c r="LA52" s="231"/>
      <c r="LB52" s="231"/>
      <c r="LC52" s="231"/>
      <c r="LD52" s="231"/>
      <c r="LE52" s="231"/>
      <c r="LF52" s="231"/>
      <c r="LG52" s="231"/>
      <c r="LH52" s="231"/>
      <c r="LI52" s="231"/>
      <c r="LJ52" s="231"/>
      <c r="LK52" s="231"/>
      <c r="LL52" s="231"/>
      <c r="LM52" s="231"/>
      <c r="LN52" s="231"/>
      <c r="LO52" s="231"/>
      <c r="LP52" s="231"/>
      <c r="LQ52" s="231"/>
      <c r="LR52" s="231"/>
      <c r="LS52" s="231"/>
      <c r="LT52" s="231"/>
      <c r="LU52" s="231"/>
      <c r="LV52" s="231"/>
      <c r="LW52" s="231"/>
      <c r="LX52" s="231"/>
      <c r="LY52" s="231"/>
      <c r="LZ52" s="231"/>
      <c r="MA52" s="231"/>
      <c r="MB52" s="231"/>
      <c r="MC52" s="231"/>
      <c r="MD52" s="231"/>
      <c r="ME52" s="231"/>
      <c r="MF52" s="231"/>
      <c r="MG52" s="231"/>
      <c r="MH52" s="231"/>
      <c r="MI52" s="231"/>
      <c r="MJ52" s="231"/>
      <c r="MK52" s="231"/>
      <c r="ML52" s="231"/>
      <c r="MM52" s="231"/>
      <c r="MN52" s="231"/>
      <c r="MO52" s="231"/>
      <c r="MP52" s="231"/>
      <c r="MQ52" s="231"/>
      <c r="MR52" s="231"/>
      <c r="MS52" s="231"/>
      <c r="MT52" s="231"/>
      <c r="MU52" s="231"/>
      <c r="MV52" s="231"/>
      <c r="MW52" s="231"/>
      <c r="MX52" s="231"/>
      <c r="MY52" s="231"/>
      <c r="MZ52" s="231"/>
      <c r="NA52" s="231"/>
      <c r="NB52" s="231"/>
      <c r="NC52" s="231"/>
      <c r="ND52" s="231"/>
      <c r="NE52" s="231"/>
      <c r="NF52" s="231"/>
      <c r="NG52" s="231"/>
      <c r="NH52" s="231"/>
      <c r="NI52" s="231"/>
      <c r="NJ52" s="231"/>
      <c r="NK52" s="231"/>
      <c r="NL52" s="231"/>
      <c r="NM52" s="231"/>
      <c r="NN52" s="231"/>
      <c r="NO52" s="231"/>
      <c r="NP52" s="231"/>
      <c r="NQ52" s="231"/>
      <c r="NR52" s="231"/>
      <c r="NS52" s="231"/>
      <c r="NT52" s="231"/>
      <c r="NU52" s="231"/>
      <c r="NV52" s="231"/>
      <c r="NW52" s="231"/>
      <c r="NX52" s="231"/>
      <c r="NY52" s="231"/>
      <c r="NZ52" s="231"/>
      <c r="OA52" s="231"/>
      <c r="OB52" s="231"/>
      <c r="OC52" s="231"/>
      <c r="OD52" s="231"/>
      <c r="OE52" s="231"/>
      <c r="OF52" s="231"/>
      <c r="OG52" s="231"/>
      <c r="OH52" s="231"/>
      <c r="OI52" s="231"/>
      <c r="OJ52" s="231"/>
      <c r="OK52" s="231"/>
      <c r="OL52" s="231"/>
      <c r="OM52" s="231"/>
      <c r="ON52" s="231"/>
      <c r="OO52" s="231"/>
      <c r="OP52" s="231"/>
      <c r="OQ52" s="231"/>
      <c r="OR52" s="231"/>
      <c r="OS52" s="231"/>
      <c r="OT52" s="231"/>
      <c r="OU52" s="231"/>
      <c r="OV52" s="231"/>
      <c r="OW52" s="231"/>
      <c r="OX52" s="231"/>
      <c r="OY52" s="231"/>
      <c r="OZ52" s="231"/>
      <c r="PA52" s="231"/>
      <c r="PB52" s="231"/>
      <c r="PC52" s="231"/>
      <c r="PD52" s="231"/>
      <c r="PE52" s="231"/>
      <c r="PF52" s="231"/>
      <c r="PG52" s="231"/>
      <c r="PH52" s="231"/>
      <c r="PI52" s="231"/>
      <c r="PJ52" s="231"/>
      <c r="PK52" s="231"/>
      <c r="PL52" s="231"/>
      <c r="PM52" s="231"/>
      <c r="PN52" s="231"/>
      <c r="PO52" s="231"/>
      <c r="PP52" s="231"/>
      <c r="PQ52" s="231"/>
      <c r="PR52" s="231"/>
      <c r="PS52" s="231"/>
      <c r="PT52" s="231"/>
      <c r="PU52" s="231"/>
      <c r="PV52" s="231"/>
      <c r="PW52" s="231"/>
      <c r="PX52" s="231"/>
      <c r="PY52" s="231"/>
      <c r="PZ52" s="231"/>
      <c r="QA52" s="231"/>
      <c r="QB52" s="231"/>
      <c r="QC52" s="231"/>
      <c r="QD52" s="231"/>
      <c r="QE52" s="231"/>
      <c r="QF52" s="231"/>
      <c r="QG52" s="231"/>
      <c r="QH52" s="231"/>
      <c r="QI52" s="231"/>
      <c r="QJ52" s="231"/>
      <c r="QK52" s="231"/>
      <c r="QL52" s="231"/>
      <c r="QM52" s="231"/>
      <c r="QN52" s="231"/>
      <c r="QO52" s="231"/>
      <c r="QP52" s="231"/>
      <c r="QQ52" s="231"/>
      <c r="QR52" s="231"/>
      <c r="QS52" s="231"/>
      <c r="QT52" s="231"/>
      <c r="QU52" s="231"/>
      <c r="QV52" s="231"/>
      <c r="QW52" s="231"/>
      <c r="QX52" s="231"/>
      <c r="QY52" s="231"/>
      <c r="QZ52" s="231"/>
      <c r="RA52" s="231"/>
      <c r="RB52" s="231"/>
      <c r="RC52" s="231"/>
      <c r="RD52" s="231"/>
      <c r="RE52" s="231"/>
      <c r="RF52" s="231"/>
      <c r="RG52" s="231"/>
      <c r="RH52" s="231"/>
      <c r="RI52" s="231"/>
      <c r="RJ52" s="231"/>
      <c r="RK52" s="231"/>
      <c r="RL52" s="231"/>
      <c r="RM52" s="231"/>
      <c r="RN52" s="231"/>
      <c r="RO52" s="231"/>
      <c r="RP52" s="231"/>
      <c r="RQ52" s="231"/>
      <c r="RR52" s="231"/>
      <c r="RS52" s="231"/>
      <c r="RT52" s="231"/>
      <c r="RU52" s="231"/>
      <c r="RV52" s="231"/>
      <c r="RW52" s="231"/>
      <c r="RX52" s="231"/>
      <c r="RY52" s="231"/>
      <c r="RZ52" s="231"/>
      <c r="SA52" s="231"/>
      <c r="SB52" s="231"/>
      <c r="SC52" s="231"/>
      <c r="SD52" s="231"/>
      <c r="SE52" s="231"/>
      <c r="SF52" s="231"/>
      <c r="SG52" s="231"/>
      <c r="SH52" s="231"/>
      <c r="SI52" s="231"/>
      <c r="SJ52" s="231"/>
      <c r="SK52" s="231"/>
      <c r="SL52" s="231"/>
      <c r="SM52" s="231"/>
      <c r="SN52" s="231"/>
      <c r="SO52" s="231"/>
      <c r="SP52" s="231"/>
      <c r="SQ52" s="231"/>
      <c r="SR52" s="231"/>
      <c r="SS52" s="231"/>
      <c r="ST52" s="231"/>
      <c r="SU52" s="231"/>
      <c r="SV52" s="231"/>
      <c r="SW52" s="231"/>
      <c r="SX52" s="231"/>
      <c r="SY52" s="231"/>
      <c r="SZ52" s="231"/>
      <c r="TA52" s="231"/>
      <c r="TB52" s="231"/>
      <c r="TC52" s="231"/>
    </row>
    <row r="53" spans="1:523" s="64" customFormat="1" ht="15.95" customHeight="1" x14ac:dyDescent="0.3">
      <c r="A53" s="62"/>
      <c r="B53" s="62"/>
      <c r="C53" s="62">
        <v>3232</v>
      </c>
      <c r="D53" s="62"/>
      <c r="E53" s="187" t="s">
        <v>165</v>
      </c>
      <c r="F53" s="63">
        <f>SUM(F55:F55)</f>
        <v>0</v>
      </c>
      <c r="G53" s="69">
        <f>SUM(G55:G55)</f>
        <v>0</v>
      </c>
      <c r="H53" s="170">
        <f t="shared" si="0"/>
        <v>923</v>
      </c>
      <c r="I53" s="171">
        <f>SUM(I54:I55)</f>
        <v>0</v>
      </c>
      <c r="J53" s="171">
        <f t="shared" ref="J53:N53" si="48">SUM(J54:J55)</f>
        <v>0</v>
      </c>
      <c r="K53" s="171">
        <f t="shared" si="48"/>
        <v>923</v>
      </c>
      <c r="L53" s="171">
        <f t="shared" si="48"/>
        <v>0</v>
      </c>
      <c r="M53" s="171">
        <f t="shared" si="48"/>
        <v>0</v>
      </c>
      <c r="N53" s="171">
        <f t="shared" si="48"/>
        <v>0</v>
      </c>
      <c r="O53" s="170">
        <f t="shared" si="8"/>
        <v>1623</v>
      </c>
      <c r="P53" s="171">
        <f>SUM(P54:P55)</f>
        <v>700</v>
      </c>
      <c r="Q53" s="171">
        <f t="shared" ref="Q53:U53" si="49">SUM(Q54:Q55)</f>
        <v>0</v>
      </c>
      <c r="R53" s="171">
        <f t="shared" si="49"/>
        <v>923</v>
      </c>
      <c r="S53" s="171">
        <f t="shared" si="49"/>
        <v>0</v>
      </c>
      <c r="T53" s="171">
        <f t="shared" si="49"/>
        <v>0</v>
      </c>
      <c r="U53" s="171">
        <f t="shared" si="49"/>
        <v>0</v>
      </c>
      <c r="V53" s="171">
        <f t="shared" ref="V53" si="50">SUM(V54:V55)</f>
        <v>0</v>
      </c>
      <c r="W53" s="61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0"/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0"/>
      <c r="EL53" s="230"/>
      <c r="EM53" s="230"/>
      <c r="EN53" s="230"/>
      <c r="EO53" s="230"/>
      <c r="EP53" s="230"/>
      <c r="EQ53" s="230"/>
      <c r="ER53" s="230"/>
      <c r="ES53" s="230"/>
      <c r="ET53" s="230"/>
      <c r="EU53" s="230"/>
      <c r="EV53" s="230"/>
      <c r="EW53" s="230"/>
      <c r="EX53" s="230"/>
      <c r="EY53" s="230"/>
      <c r="EZ53" s="230"/>
      <c r="FA53" s="230"/>
      <c r="FB53" s="230"/>
      <c r="FC53" s="230"/>
      <c r="FD53" s="230"/>
      <c r="FE53" s="230"/>
      <c r="FF53" s="230"/>
      <c r="FG53" s="230"/>
      <c r="FH53" s="230"/>
      <c r="FI53" s="230"/>
      <c r="FJ53" s="230"/>
      <c r="FK53" s="230"/>
      <c r="FL53" s="230"/>
      <c r="FM53" s="230"/>
      <c r="FN53" s="230"/>
      <c r="FO53" s="230"/>
      <c r="FP53" s="230"/>
      <c r="FQ53" s="230"/>
      <c r="FR53" s="230"/>
      <c r="FS53" s="230"/>
      <c r="FT53" s="230"/>
      <c r="FU53" s="230"/>
      <c r="FV53" s="230"/>
      <c r="FW53" s="230"/>
      <c r="FX53" s="230"/>
      <c r="FY53" s="230"/>
      <c r="FZ53" s="230"/>
      <c r="GA53" s="230"/>
      <c r="GB53" s="230"/>
      <c r="GC53" s="230"/>
      <c r="GD53" s="230"/>
      <c r="GE53" s="230"/>
      <c r="GF53" s="230"/>
      <c r="GG53" s="230"/>
      <c r="GH53" s="230"/>
      <c r="GI53" s="230"/>
      <c r="GJ53" s="230"/>
      <c r="GK53" s="230"/>
      <c r="GL53" s="230"/>
      <c r="GM53" s="230"/>
      <c r="GN53" s="230"/>
      <c r="GO53" s="230"/>
      <c r="GP53" s="230"/>
      <c r="GQ53" s="230"/>
      <c r="GR53" s="230"/>
      <c r="GS53" s="230"/>
      <c r="GT53" s="230"/>
      <c r="GU53" s="230"/>
      <c r="GV53" s="230"/>
      <c r="GW53" s="230"/>
      <c r="GX53" s="230"/>
      <c r="GY53" s="230"/>
      <c r="GZ53" s="230"/>
      <c r="HA53" s="230"/>
      <c r="HB53" s="230"/>
      <c r="HC53" s="230"/>
      <c r="HD53" s="230"/>
      <c r="HE53" s="230"/>
      <c r="HF53" s="230"/>
      <c r="HG53" s="230"/>
      <c r="HH53" s="230"/>
      <c r="HI53" s="230"/>
      <c r="HJ53" s="230"/>
      <c r="HK53" s="230"/>
      <c r="HL53" s="230"/>
      <c r="HM53" s="230"/>
      <c r="HN53" s="230"/>
      <c r="HO53" s="230"/>
      <c r="HP53" s="230"/>
      <c r="HQ53" s="230"/>
      <c r="HR53" s="230"/>
      <c r="HS53" s="230"/>
      <c r="HT53" s="230"/>
      <c r="HU53" s="230"/>
      <c r="HV53" s="230"/>
      <c r="HW53" s="230"/>
      <c r="HX53" s="230"/>
      <c r="HY53" s="230"/>
      <c r="HZ53" s="230"/>
      <c r="IA53" s="230"/>
      <c r="IB53" s="230"/>
      <c r="IC53" s="230"/>
      <c r="ID53" s="230"/>
      <c r="IE53" s="230"/>
      <c r="IF53" s="230"/>
      <c r="IG53" s="230"/>
      <c r="IH53" s="230"/>
      <c r="II53" s="230"/>
      <c r="IJ53" s="230"/>
      <c r="IK53" s="230"/>
      <c r="IL53" s="230"/>
      <c r="IM53" s="230"/>
      <c r="IN53" s="230"/>
      <c r="IO53" s="230"/>
      <c r="IP53" s="230"/>
      <c r="IQ53" s="230"/>
      <c r="IR53" s="230"/>
      <c r="IS53" s="230"/>
      <c r="IT53" s="230"/>
      <c r="IU53" s="230"/>
      <c r="IV53" s="230"/>
      <c r="IW53" s="230"/>
      <c r="IX53" s="230"/>
      <c r="IY53" s="230"/>
      <c r="IZ53" s="230"/>
      <c r="JA53" s="230"/>
      <c r="JB53" s="230"/>
      <c r="JC53" s="230"/>
      <c r="JD53" s="230"/>
      <c r="JE53" s="230"/>
      <c r="JF53" s="230"/>
      <c r="JG53" s="230"/>
      <c r="JH53" s="230"/>
      <c r="JI53" s="230"/>
      <c r="JJ53" s="230"/>
      <c r="JK53" s="230"/>
      <c r="JL53" s="230"/>
      <c r="JM53" s="230"/>
      <c r="JN53" s="230"/>
      <c r="JO53" s="230"/>
      <c r="JP53" s="230"/>
      <c r="JQ53" s="230"/>
      <c r="JR53" s="230"/>
      <c r="JS53" s="230"/>
      <c r="JT53" s="230"/>
      <c r="JU53" s="230"/>
      <c r="JV53" s="230"/>
      <c r="JW53" s="230"/>
      <c r="JX53" s="230"/>
      <c r="JY53" s="230"/>
      <c r="JZ53" s="230"/>
      <c r="KA53" s="230"/>
      <c r="KB53" s="230"/>
      <c r="KC53" s="230"/>
      <c r="KD53" s="230"/>
      <c r="KE53" s="230"/>
      <c r="KF53" s="230"/>
      <c r="KG53" s="230"/>
      <c r="KH53" s="230"/>
      <c r="KI53" s="230"/>
      <c r="KJ53" s="230"/>
      <c r="KK53" s="230"/>
      <c r="KL53" s="230"/>
      <c r="KM53" s="230"/>
      <c r="KN53" s="230"/>
      <c r="KO53" s="230"/>
      <c r="KP53" s="230"/>
      <c r="KQ53" s="230"/>
      <c r="KR53" s="230"/>
      <c r="KS53" s="230"/>
      <c r="KT53" s="230"/>
      <c r="KU53" s="230"/>
      <c r="KV53" s="230"/>
      <c r="KW53" s="230"/>
      <c r="KX53" s="230"/>
      <c r="KY53" s="230"/>
      <c r="KZ53" s="230"/>
      <c r="LA53" s="230"/>
      <c r="LB53" s="230"/>
      <c r="LC53" s="230"/>
      <c r="LD53" s="230"/>
      <c r="LE53" s="230"/>
      <c r="LF53" s="230"/>
      <c r="LG53" s="230"/>
      <c r="LH53" s="230"/>
      <c r="LI53" s="230"/>
      <c r="LJ53" s="230"/>
      <c r="LK53" s="230"/>
      <c r="LL53" s="230"/>
      <c r="LM53" s="230"/>
      <c r="LN53" s="230"/>
      <c r="LO53" s="230"/>
      <c r="LP53" s="230"/>
      <c r="LQ53" s="230"/>
      <c r="LR53" s="230"/>
      <c r="LS53" s="230"/>
      <c r="LT53" s="230"/>
      <c r="LU53" s="230"/>
      <c r="LV53" s="230"/>
      <c r="LW53" s="230"/>
      <c r="LX53" s="230"/>
      <c r="LY53" s="230"/>
      <c r="LZ53" s="230"/>
      <c r="MA53" s="230"/>
      <c r="MB53" s="230"/>
      <c r="MC53" s="230"/>
      <c r="MD53" s="230"/>
      <c r="ME53" s="230"/>
      <c r="MF53" s="230"/>
      <c r="MG53" s="230"/>
      <c r="MH53" s="230"/>
      <c r="MI53" s="230"/>
      <c r="MJ53" s="230"/>
      <c r="MK53" s="230"/>
      <c r="ML53" s="230"/>
      <c r="MM53" s="230"/>
      <c r="MN53" s="230"/>
      <c r="MO53" s="230"/>
      <c r="MP53" s="230"/>
      <c r="MQ53" s="230"/>
      <c r="MR53" s="230"/>
      <c r="MS53" s="230"/>
      <c r="MT53" s="230"/>
      <c r="MU53" s="230"/>
      <c r="MV53" s="230"/>
      <c r="MW53" s="230"/>
      <c r="MX53" s="230"/>
      <c r="MY53" s="230"/>
      <c r="MZ53" s="230"/>
      <c r="NA53" s="230"/>
      <c r="NB53" s="230"/>
      <c r="NC53" s="230"/>
      <c r="ND53" s="230"/>
      <c r="NE53" s="230"/>
      <c r="NF53" s="230"/>
      <c r="NG53" s="230"/>
      <c r="NH53" s="230"/>
      <c r="NI53" s="230"/>
      <c r="NJ53" s="230"/>
      <c r="NK53" s="230"/>
      <c r="NL53" s="230"/>
      <c r="NM53" s="230"/>
      <c r="NN53" s="230"/>
      <c r="NO53" s="230"/>
      <c r="NP53" s="230"/>
      <c r="NQ53" s="230"/>
      <c r="NR53" s="230"/>
      <c r="NS53" s="230"/>
      <c r="NT53" s="230"/>
      <c r="NU53" s="230"/>
      <c r="NV53" s="230"/>
      <c r="NW53" s="230"/>
      <c r="NX53" s="230"/>
      <c r="NY53" s="230"/>
      <c r="NZ53" s="230"/>
      <c r="OA53" s="230"/>
      <c r="OB53" s="230"/>
      <c r="OC53" s="230"/>
      <c r="OD53" s="230"/>
      <c r="OE53" s="230"/>
      <c r="OF53" s="230"/>
      <c r="OG53" s="230"/>
      <c r="OH53" s="230"/>
      <c r="OI53" s="230"/>
      <c r="OJ53" s="230"/>
      <c r="OK53" s="230"/>
      <c r="OL53" s="230"/>
      <c r="OM53" s="230"/>
      <c r="ON53" s="230"/>
      <c r="OO53" s="230"/>
      <c r="OP53" s="230"/>
      <c r="OQ53" s="230"/>
      <c r="OR53" s="230"/>
      <c r="OS53" s="230"/>
      <c r="OT53" s="230"/>
      <c r="OU53" s="230"/>
      <c r="OV53" s="230"/>
      <c r="OW53" s="230"/>
      <c r="OX53" s="230"/>
      <c r="OY53" s="230"/>
      <c r="OZ53" s="230"/>
      <c r="PA53" s="230"/>
      <c r="PB53" s="230"/>
      <c r="PC53" s="230"/>
      <c r="PD53" s="230"/>
      <c r="PE53" s="230"/>
      <c r="PF53" s="230"/>
      <c r="PG53" s="230"/>
      <c r="PH53" s="230"/>
      <c r="PI53" s="230"/>
      <c r="PJ53" s="230"/>
      <c r="PK53" s="230"/>
      <c r="PL53" s="230"/>
      <c r="PM53" s="230"/>
      <c r="PN53" s="230"/>
      <c r="PO53" s="230"/>
      <c r="PP53" s="230"/>
      <c r="PQ53" s="230"/>
      <c r="PR53" s="230"/>
      <c r="PS53" s="230"/>
      <c r="PT53" s="230"/>
      <c r="PU53" s="230"/>
      <c r="PV53" s="230"/>
      <c r="PW53" s="230"/>
      <c r="PX53" s="230"/>
      <c r="PY53" s="230"/>
      <c r="PZ53" s="230"/>
      <c r="QA53" s="230"/>
      <c r="QB53" s="230"/>
      <c r="QC53" s="230"/>
      <c r="QD53" s="230"/>
      <c r="QE53" s="230"/>
      <c r="QF53" s="230"/>
      <c r="QG53" s="230"/>
      <c r="QH53" s="230"/>
      <c r="QI53" s="230"/>
      <c r="QJ53" s="230"/>
      <c r="QK53" s="230"/>
      <c r="QL53" s="230"/>
      <c r="QM53" s="230"/>
      <c r="QN53" s="230"/>
      <c r="QO53" s="230"/>
      <c r="QP53" s="230"/>
      <c r="QQ53" s="230"/>
      <c r="QR53" s="230"/>
      <c r="QS53" s="230"/>
      <c r="QT53" s="230"/>
      <c r="QU53" s="230"/>
      <c r="QV53" s="230"/>
      <c r="QW53" s="230"/>
      <c r="QX53" s="230"/>
      <c r="QY53" s="230"/>
      <c r="QZ53" s="230"/>
      <c r="RA53" s="230"/>
      <c r="RB53" s="230"/>
      <c r="RC53" s="230"/>
      <c r="RD53" s="230"/>
      <c r="RE53" s="230"/>
      <c r="RF53" s="230"/>
      <c r="RG53" s="230"/>
      <c r="RH53" s="230"/>
      <c r="RI53" s="230"/>
      <c r="RJ53" s="230"/>
      <c r="RK53" s="230"/>
      <c r="RL53" s="230"/>
      <c r="RM53" s="230"/>
      <c r="RN53" s="230"/>
      <c r="RO53" s="230"/>
      <c r="RP53" s="230"/>
      <c r="RQ53" s="230"/>
      <c r="RR53" s="230"/>
      <c r="RS53" s="230"/>
      <c r="RT53" s="230"/>
      <c r="RU53" s="230"/>
      <c r="RV53" s="230"/>
      <c r="RW53" s="230"/>
      <c r="RX53" s="230"/>
      <c r="RY53" s="230"/>
      <c r="RZ53" s="230"/>
      <c r="SA53" s="230"/>
      <c r="SB53" s="230"/>
      <c r="SC53" s="230"/>
      <c r="SD53" s="230"/>
      <c r="SE53" s="230"/>
      <c r="SF53" s="230"/>
      <c r="SG53" s="230"/>
      <c r="SH53" s="230"/>
      <c r="SI53" s="230"/>
      <c r="SJ53" s="230"/>
      <c r="SK53" s="230"/>
      <c r="SL53" s="230"/>
      <c r="SM53" s="230"/>
      <c r="SN53" s="230"/>
      <c r="SO53" s="230"/>
      <c r="SP53" s="230"/>
      <c r="SQ53" s="230"/>
      <c r="SR53" s="230"/>
      <c r="SS53" s="230"/>
      <c r="ST53" s="230"/>
      <c r="SU53" s="230"/>
      <c r="SV53" s="230"/>
      <c r="SW53" s="230"/>
      <c r="SX53" s="230"/>
      <c r="SY53" s="230"/>
      <c r="SZ53" s="230"/>
      <c r="TA53" s="230"/>
      <c r="TB53" s="230"/>
      <c r="TC53" s="230"/>
    </row>
    <row r="54" spans="1:523" s="58" customFormat="1" ht="15.95" customHeight="1" x14ac:dyDescent="0.3">
      <c r="A54" s="65"/>
      <c r="B54" s="65"/>
      <c r="C54" s="66"/>
      <c r="D54" s="65">
        <v>32321</v>
      </c>
      <c r="E54" s="189" t="s">
        <v>178</v>
      </c>
      <c r="H54" s="172">
        <f>SUM(I54:N54)</f>
        <v>123</v>
      </c>
      <c r="I54" s="173"/>
      <c r="J54" s="173"/>
      <c r="K54" s="173">
        <v>123</v>
      </c>
      <c r="L54" s="173"/>
      <c r="M54" s="173"/>
      <c r="N54" s="173"/>
      <c r="O54" s="172">
        <f t="shared" si="8"/>
        <v>823</v>
      </c>
      <c r="P54" s="173">
        <v>700</v>
      </c>
      <c r="Q54" s="173"/>
      <c r="R54" s="173">
        <v>123</v>
      </c>
      <c r="S54" s="173"/>
      <c r="T54" s="173"/>
      <c r="U54" s="173"/>
      <c r="V54" s="173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  <c r="FG54" s="231"/>
      <c r="FH54" s="231"/>
      <c r="FI54" s="231"/>
      <c r="FJ54" s="231"/>
      <c r="FK54" s="231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  <c r="GA54" s="231"/>
      <c r="GB54" s="231"/>
      <c r="GC54" s="231"/>
      <c r="GD54" s="231"/>
      <c r="GE54" s="231"/>
      <c r="GF54" s="231"/>
      <c r="GG54" s="231"/>
      <c r="GH54" s="231"/>
      <c r="GI54" s="231"/>
      <c r="GJ54" s="231"/>
      <c r="GK54" s="231"/>
      <c r="GL54" s="231"/>
      <c r="GM54" s="231"/>
      <c r="GN54" s="231"/>
      <c r="GO54" s="231"/>
      <c r="GP54" s="231"/>
      <c r="GQ54" s="231"/>
      <c r="GR54" s="231"/>
      <c r="GS54" s="231"/>
      <c r="GT54" s="231"/>
      <c r="GU54" s="231"/>
      <c r="GV54" s="231"/>
      <c r="GW54" s="231"/>
      <c r="GX54" s="231"/>
      <c r="GY54" s="231"/>
      <c r="GZ54" s="231"/>
      <c r="HA54" s="231"/>
      <c r="HB54" s="231"/>
      <c r="HC54" s="231"/>
      <c r="HD54" s="231"/>
      <c r="HE54" s="231"/>
      <c r="HF54" s="231"/>
      <c r="HG54" s="231"/>
      <c r="HH54" s="231"/>
      <c r="HI54" s="231"/>
      <c r="HJ54" s="231"/>
      <c r="HK54" s="231"/>
      <c r="HL54" s="231"/>
      <c r="HM54" s="231"/>
      <c r="HN54" s="231"/>
      <c r="HO54" s="231"/>
      <c r="HP54" s="231"/>
      <c r="HQ54" s="231"/>
      <c r="HR54" s="231"/>
      <c r="HS54" s="231"/>
      <c r="HT54" s="231"/>
      <c r="HU54" s="231"/>
      <c r="HV54" s="231"/>
      <c r="HW54" s="231"/>
      <c r="HX54" s="231"/>
      <c r="HY54" s="231"/>
      <c r="HZ54" s="231"/>
      <c r="IA54" s="231"/>
      <c r="IB54" s="231"/>
      <c r="IC54" s="231"/>
      <c r="ID54" s="231"/>
      <c r="IE54" s="231"/>
      <c r="IF54" s="231"/>
      <c r="IG54" s="231"/>
      <c r="IH54" s="231"/>
      <c r="II54" s="231"/>
      <c r="IJ54" s="231"/>
      <c r="IK54" s="231"/>
      <c r="IL54" s="231"/>
      <c r="IM54" s="231"/>
      <c r="IN54" s="231"/>
      <c r="IO54" s="231"/>
      <c r="IP54" s="231"/>
      <c r="IQ54" s="231"/>
      <c r="IR54" s="231"/>
      <c r="IS54" s="231"/>
      <c r="IT54" s="231"/>
      <c r="IU54" s="231"/>
      <c r="IV54" s="231"/>
      <c r="IW54" s="231"/>
      <c r="IX54" s="231"/>
      <c r="IY54" s="231"/>
      <c r="IZ54" s="231"/>
      <c r="JA54" s="231"/>
      <c r="JB54" s="231"/>
      <c r="JC54" s="231"/>
      <c r="JD54" s="231"/>
      <c r="JE54" s="231"/>
      <c r="JF54" s="231"/>
      <c r="JG54" s="231"/>
      <c r="JH54" s="231"/>
      <c r="JI54" s="231"/>
      <c r="JJ54" s="231"/>
      <c r="JK54" s="231"/>
      <c r="JL54" s="231"/>
      <c r="JM54" s="231"/>
      <c r="JN54" s="231"/>
      <c r="JO54" s="231"/>
      <c r="JP54" s="231"/>
      <c r="JQ54" s="231"/>
      <c r="JR54" s="231"/>
      <c r="JS54" s="231"/>
      <c r="JT54" s="231"/>
      <c r="JU54" s="231"/>
      <c r="JV54" s="231"/>
      <c r="JW54" s="231"/>
      <c r="JX54" s="231"/>
      <c r="JY54" s="231"/>
      <c r="JZ54" s="231"/>
      <c r="KA54" s="231"/>
      <c r="KB54" s="231"/>
      <c r="KC54" s="231"/>
      <c r="KD54" s="231"/>
      <c r="KE54" s="231"/>
      <c r="KF54" s="231"/>
      <c r="KG54" s="231"/>
      <c r="KH54" s="231"/>
      <c r="KI54" s="231"/>
      <c r="KJ54" s="231"/>
      <c r="KK54" s="231"/>
      <c r="KL54" s="231"/>
      <c r="KM54" s="231"/>
      <c r="KN54" s="231"/>
      <c r="KO54" s="231"/>
      <c r="KP54" s="231"/>
      <c r="KQ54" s="231"/>
      <c r="KR54" s="231"/>
      <c r="KS54" s="231"/>
      <c r="KT54" s="231"/>
      <c r="KU54" s="231"/>
      <c r="KV54" s="231"/>
      <c r="KW54" s="231"/>
      <c r="KX54" s="231"/>
      <c r="KY54" s="231"/>
      <c r="KZ54" s="231"/>
      <c r="LA54" s="231"/>
      <c r="LB54" s="231"/>
      <c r="LC54" s="231"/>
      <c r="LD54" s="231"/>
      <c r="LE54" s="231"/>
      <c r="LF54" s="231"/>
      <c r="LG54" s="231"/>
      <c r="LH54" s="231"/>
      <c r="LI54" s="231"/>
      <c r="LJ54" s="231"/>
      <c r="LK54" s="231"/>
      <c r="LL54" s="231"/>
      <c r="LM54" s="231"/>
      <c r="LN54" s="231"/>
      <c r="LO54" s="231"/>
      <c r="LP54" s="231"/>
      <c r="LQ54" s="231"/>
      <c r="LR54" s="231"/>
      <c r="LS54" s="231"/>
      <c r="LT54" s="231"/>
      <c r="LU54" s="231"/>
      <c r="LV54" s="231"/>
      <c r="LW54" s="231"/>
      <c r="LX54" s="231"/>
      <c r="LY54" s="231"/>
      <c r="LZ54" s="231"/>
      <c r="MA54" s="231"/>
      <c r="MB54" s="231"/>
      <c r="MC54" s="231"/>
      <c r="MD54" s="231"/>
      <c r="ME54" s="231"/>
      <c r="MF54" s="231"/>
      <c r="MG54" s="231"/>
      <c r="MH54" s="231"/>
      <c r="MI54" s="231"/>
      <c r="MJ54" s="231"/>
      <c r="MK54" s="231"/>
      <c r="ML54" s="231"/>
      <c r="MM54" s="231"/>
      <c r="MN54" s="231"/>
      <c r="MO54" s="231"/>
      <c r="MP54" s="231"/>
      <c r="MQ54" s="231"/>
      <c r="MR54" s="231"/>
      <c r="MS54" s="231"/>
      <c r="MT54" s="231"/>
      <c r="MU54" s="231"/>
      <c r="MV54" s="231"/>
      <c r="MW54" s="231"/>
      <c r="MX54" s="231"/>
      <c r="MY54" s="231"/>
      <c r="MZ54" s="231"/>
      <c r="NA54" s="231"/>
      <c r="NB54" s="231"/>
      <c r="NC54" s="231"/>
      <c r="ND54" s="231"/>
      <c r="NE54" s="231"/>
      <c r="NF54" s="231"/>
      <c r="NG54" s="231"/>
      <c r="NH54" s="231"/>
      <c r="NI54" s="231"/>
      <c r="NJ54" s="231"/>
      <c r="NK54" s="231"/>
      <c r="NL54" s="231"/>
      <c r="NM54" s="231"/>
      <c r="NN54" s="231"/>
      <c r="NO54" s="231"/>
      <c r="NP54" s="231"/>
      <c r="NQ54" s="231"/>
      <c r="NR54" s="231"/>
      <c r="NS54" s="231"/>
      <c r="NT54" s="231"/>
      <c r="NU54" s="231"/>
      <c r="NV54" s="231"/>
      <c r="NW54" s="231"/>
      <c r="NX54" s="231"/>
      <c r="NY54" s="231"/>
      <c r="NZ54" s="231"/>
      <c r="OA54" s="231"/>
      <c r="OB54" s="231"/>
      <c r="OC54" s="231"/>
      <c r="OD54" s="231"/>
      <c r="OE54" s="231"/>
      <c r="OF54" s="231"/>
      <c r="OG54" s="231"/>
      <c r="OH54" s="231"/>
      <c r="OI54" s="231"/>
      <c r="OJ54" s="231"/>
      <c r="OK54" s="231"/>
      <c r="OL54" s="231"/>
      <c r="OM54" s="231"/>
      <c r="ON54" s="231"/>
      <c r="OO54" s="231"/>
      <c r="OP54" s="231"/>
      <c r="OQ54" s="231"/>
      <c r="OR54" s="231"/>
      <c r="OS54" s="231"/>
      <c r="OT54" s="231"/>
      <c r="OU54" s="231"/>
      <c r="OV54" s="231"/>
      <c r="OW54" s="231"/>
      <c r="OX54" s="231"/>
      <c r="OY54" s="231"/>
      <c r="OZ54" s="231"/>
      <c r="PA54" s="231"/>
      <c r="PB54" s="231"/>
      <c r="PC54" s="231"/>
      <c r="PD54" s="231"/>
      <c r="PE54" s="231"/>
      <c r="PF54" s="231"/>
      <c r="PG54" s="231"/>
      <c r="PH54" s="231"/>
      <c r="PI54" s="231"/>
      <c r="PJ54" s="231"/>
      <c r="PK54" s="231"/>
      <c r="PL54" s="231"/>
      <c r="PM54" s="231"/>
      <c r="PN54" s="231"/>
      <c r="PO54" s="231"/>
      <c r="PP54" s="231"/>
      <c r="PQ54" s="231"/>
      <c r="PR54" s="231"/>
      <c r="PS54" s="231"/>
      <c r="PT54" s="231"/>
      <c r="PU54" s="231"/>
      <c r="PV54" s="231"/>
      <c r="PW54" s="231"/>
      <c r="PX54" s="231"/>
      <c r="PY54" s="231"/>
      <c r="PZ54" s="231"/>
      <c r="QA54" s="231"/>
      <c r="QB54" s="231"/>
      <c r="QC54" s="231"/>
      <c r="QD54" s="231"/>
      <c r="QE54" s="231"/>
      <c r="QF54" s="231"/>
      <c r="QG54" s="231"/>
      <c r="QH54" s="231"/>
      <c r="QI54" s="231"/>
      <c r="QJ54" s="231"/>
      <c r="QK54" s="231"/>
      <c r="QL54" s="231"/>
      <c r="QM54" s="231"/>
      <c r="QN54" s="231"/>
      <c r="QO54" s="231"/>
      <c r="QP54" s="231"/>
      <c r="QQ54" s="231"/>
      <c r="QR54" s="231"/>
      <c r="QS54" s="231"/>
      <c r="QT54" s="231"/>
      <c r="QU54" s="231"/>
      <c r="QV54" s="231"/>
      <c r="QW54" s="231"/>
      <c r="QX54" s="231"/>
      <c r="QY54" s="231"/>
      <c r="QZ54" s="231"/>
      <c r="RA54" s="231"/>
      <c r="RB54" s="231"/>
      <c r="RC54" s="231"/>
      <c r="RD54" s="231"/>
      <c r="RE54" s="231"/>
      <c r="RF54" s="231"/>
      <c r="RG54" s="231"/>
      <c r="RH54" s="231"/>
      <c r="RI54" s="231"/>
      <c r="RJ54" s="231"/>
      <c r="RK54" s="231"/>
      <c r="RL54" s="231"/>
      <c r="RM54" s="231"/>
      <c r="RN54" s="231"/>
      <c r="RO54" s="231"/>
      <c r="RP54" s="231"/>
      <c r="RQ54" s="231"/>
      <c r="RR54" s="231"/>
      <c r="RS54" s="231"/>
      <c r="RT54" s="231"/>
      <c r="RU54" s="231"/>
      <c r="RV54" s="231"/>
      <c r="RW54" s="231"/>
      <c r="RX54" s="231"/>
      <c r="RY54" s="231"/>
      <c r="RZ54" s="231"/>
      <c r="SA54" s="231"/>
      <c r="SB54" s="231"/>
      <c r="SC54" s="231"/>
      <c r="SD54" s="231"/>
      <c r="SE54" s="231"/>
      <c r="SF54" s="231"/>
      <c r="SG54" s="231"/>
      <c r="SH54" s="231"/>
      <c r="SI54" s="231"/>
      <c r="SJ54" s="231"/>
      <c r="SK54" s="231"/>
      <c r="SL54" s="231"/>
      <c r="SM54" s="231"/>
      <c r="SN54" s="231"/>
      <c r="SO54" s="231"/>
      <c r="SP54" s="231"/>
      <c r="SQ54" s="231"/>
      <c r="SR54" s="231"/>
      <c r="SS54" s="231"/>
      <c r="ST54" s="231"/>
      <c r="SU54" s="231"/>
      <c r="SV54" s="231"/>
      <c r="SW54" s="231"/>
      <c r="SX54" s="231"/>
      <c r="SY54" s="231"/>
      <c r="SZ54" s="231"/>
      <c r="TA54" s="231"/>
      <c r="TB54" s="231"/>
      <c r="TC54" s="231"/>
    </row>
    <row r="55" spans="1:523" s="58" customFormat="1" ht="19.5" customHeight="1" x14ac:dyDescent="0.3">
      <c r="A55" s="65"/>
      <c r="B55" s="65"/>
      <c r="C55" s="66"/>
      <c r="D55" s="65">
        <v>32322</v>
      </c>
      <c r="E55" s="189" t="s">
        <v>102</v>
      </c>
      <c r="H55" s="172">
        <f t="shared" si="0"/>
        <v>800</v>
      </c>
      <c r="I55" s="173"/>
      <c r="J55" s="173"/>
      <c r="K55" s="173">
        <v>800</v>
      </c>
      <c r="L55" s="173"/>
      <c r="M55" s="173"/>
      <c r="N55" s="173"/>
      <c r="O55" s="172">
        <f t="shared" si="8"/>
        <v>800</v>
      </c>
      <c r="P55" s="173"/>
      <c r="Q55" s="173"/>
      <c r="R55" s="173">
        <v>800</v>
      </c>
      <c r="S55" s="173"/>
      <c r="T55" s="173"/>
      <c r="U55" s="173"/>
      <c r="V55" s="173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  <c r="EH55" s="231"/>
      <c r="EI55" s="231"/>
      <c r="EJ55" s="231"/>
      <c r="EK55" s="231"/>
      <c r="EL55" s="231"/>
      <c r="EM55" s="231"/>
      <c r="EN55" s="231"/>
      <c r="EO55" s="231"/>
      <c r="EP55" s="231"/>
      <c r="EQ55" s="231"/>
      <c r="ER55" s="231"/>
      <c r="ES55" s="231"/>
      <c r="ET55" s="231"/>
      <c r="EU55" s="231"/>
      <c r="EV55" s="231"/>
      <c r="EW55" s="231"/>
      <c r="EX55" s="231"/>
      <c r="EY55" s="231"/>
      <c r="EZ55" s="231"/>
      <c r="FA55" s="231"/>
      <c r="FB55" s="231"/>
      <c r="FC55" s="231"/>
      <c r="FD55" s="231"/>
      <c r="FE55" s="231"/>
      <c r="FF55" s="231"/>
      <c r="FG55" s="231"/>
      <c r="FH55" s="231"/>
      <c r="FI55" s="231"/>
      <c r="FJ55" s="231"/>
      <c r="FK55" s="231"/>
      <c r="FL55" s="231"/>
      <c r="FM55" s="231"/>
      <c r="FN55" s="231"/>
      <c r="FO55" s="231"/>
      <c r="FP55" s="231"/>
      <c r="FQ55" s="231"/>
      <c r="FR55" s="231"/>
      <c r="FS55" s="231"/>
      <c r="FT55" s="231"/>
      <c r="FU55" s="231"/>
      <c r="FV55" s="231"/>
      <c r="FW55" s="231"/>
      <c r="FX55" s="231"/>
      <c r="FY55" s="231"/>
      <c r="FZ55" s="231"/>
      <c r="GA55" s="231"/>
      <c r="GB55" s="231"/>
      <c r="GC55" s="231"/>
      <c r="GD55" s="231"/>
      <c r="GE55" s="231"/>
      <c r="GF55" s="231"/>
      <c r="GG55" s="231"/>
      <c r="GH55" s="231"/>
      <c r="GI55" s="231"/>
      <c r="GJ55" s="231"/>
      <c r="GK55" s="231"/>
      <c r="GL55" s="231"/>
      <c r="GM55" s="231"/>
      <c r="GN55" s="231"/>
      <c r="GO55" s="231"/>
      <c r="GP55" s="231"/>
      <c r="GQ55" s="231"/>
      <c r="GR55" s="231"/>
      <c r="GS55" s="231"/>
      <c r="GT55" s="231"/>
      <c r="GU55" s="231"/>
      <c r="GV55" s="231"/>
      <c r="GW55" s="231"/>
      <c r="GX55" s="231"/>
      <c r="GY55" s="231"/>
      <c r="GZ55" s="231"/>
      <c r="HA55" s="231"/>
      <c r="HB55" s="231"/>
      <c r="HC55" s="231"/>
      <c r="HD55" s="231"/>
      <c r="HE55" s="231"/>
      <c r="HF55" s="231"/>
      <c r="HG55" s="231"/>
      <c r="HH55" s="231"/>
      <c r="HI55" s="231"/>
      <c r="HJ55" s="231"/>
      <c r="HK55" s="231"/>
      <c r="HL55" s="231"/>
      <c r="HM55" s="231"/>
      <c r="HN55" s="231"/>
      <c r="HO55" s="231"/>
      <c r="HP55" s="231"/>
      <c r="HQ55" s="231"/>
      <c r="HR55" s="231"/>
      <c r="HS55" s="231"/>
      <c r="HT55" s="231"/>
      <c r="HU55" s="231"/>
      <c r="HV55" s="231"/>
      <c r="HW55" s="231"/>
      <c r="HX55" s="231"/>
      <c r="HY55" s="231"/>
      <c r="HZ55" s="231"/>
      <c r="IA55" s="231"/>
      <c r="IB55" s="231"/>
      <c r="IC55" s="231"/>
      <c r="ID55" s="231"/>
      <c r="IE55" s="231"/>
      <c r="IF55" s="231"/>
      <c r="IG55" s="231"/>
      <c r="IH55" s="231"/>
      <c r="II55" s="231"/>
      <c r="IJ55" s="231"/>
      <c r="IK55" s="231"/>
      <c r="IL55" s="231"/>
      <c r="IM55" s="231"/>
      <c r="IN55" s="231"/>
      <c r="IO55" s="231"/>
      <c r="IP55" s="231"/>
      <c r="IQ55" s="231"/>
      <c r="IR55" s="231"/>
      <c r="IS55" s="231"/>
      <c r="IT55" s="231"/>
      <c r="IU55" s="231"/>
      <c r="IV55" s="231"/>
      <c r="IW55" s="231"/>
      <c r="IX55" s="231"/>
      <c r="IY55" s="231"/>
      <c r="IZ55" s="231"/>
      <c r="JA55" s="231"/>
      <c r="JB55" s="231"/>
      <c r="JC55" s="231"/>
      <c r="JD55" s="231"/>
      <c r="JE55" s="231"/>
      <c r="JF55" s="231"/>
      <c r="JG55" s="231"/>
      <c r="JH55" s="231"/>
      <c r="JI55" s="231"/>
      <c r="JJ55" s="231"/>
      <c r="JK55" s="231"/>
      <c r="JL55" s="231"/>
      <c r="JM55" s="231"/>
      <c r="JN55" s="231"/>
      <c r="JO55" s="231"/>
      <c r="JP55" s="231"/>
      <c r="JQ55" s="231"/>
      <c r="JR55" s="231"/>
      <c r="JS55" s="231"/>
      <c r="JT55" s="231"/>
      <c r="JU55" s="231"/>
      <c r="JV55" s="231"/>
      <c r="JW55" s="231"/>
      <c r="JX55" s="231"/>
      <c r="JY55" s="231"/>
      <c r="JZ55" s="231"/>
      <c r="KA55" s="231"/>
      <c r="KB55" s="231"/>
      <c r="KC55" s="231"/>
      <c r="KD55" s="231"/>
      <c r="KE55" s="231"/>
      <c r="KF55" s="231"/>
      <c r="KG55" s="231"/>
      <c r="KH55" s="231"/>
      <c r="KI55" s="231"/>
      <c r="KJ55" s="231"/>
      <c r="KK55" s="231"/>
      <c r="KL55" s="231"/>
      <c r="KM55" s="231"/>
      <c r="KN55" s="231"/>
      <c r="KO55" s="231"/>
      <c r="KP55" s="231"/>
      <c r="KQ55" s="231"/>
      <c r="KR55" s="231"/>
      <c r="KS55" s="231"/>
      <c r="KT55" s="231"/>
      <c r="KU55" s="231"/>
      <c r="KV55" s="231"/>
      <c r="KW55" s="231"/>
      <c r="KX55" s="231"/>
      <c r="KY55" s="231"/>
      <c r="KZ55" s="231"/>
      <c r="LA55" s="231"/>
      <c r="LB55" s="231"/>
      <c r="LC55" s="231"/>
      <c r="LD55" s="231"/>
      <c r="LE55" s="231"/>
      <c r="LF55" s="231"/>
      <c r="LG55" s="231"/>
      <c r="LH55" s="231"/>
      <c r="LI55" s="231"/>
      <c r="LJ55" s="231"/>
      <c r="LK55" s="231"/>
      <c r="LL55" s="231"/>
      <c r="LM55" s="231"/>
      <c r="LN55" s="231"/>
      <c r="LO55" s="231"/>
      <c r="LP55" s="231"/>
      <c r="LQ55" s="231"/>
      <c r="LR55" s="231"/>
      <c r="LS55" s="231"/>
      <c r="LT55" s="231"/>
      <c r="LU55" s="231"/>
      <c r="LV55" s="231"/>
      <c r="LW55" s="231"/>
      <c r="LX55" s="231"/>
      <c r="LY55" s="231"/>
      <c r="LZ55" s="231"/>
      <c r="MA55" s="231"/>
      <c r="MB55" s="231"/>
      <c r="MC55" s="231"/>
      <c r="MD55" s="231"/>
      <c r="ME55" s="231"/>
      <c r="MF55" s="231"/>
      <c r="MG55" s="231"/>
      <c r="MH55" s="231"/>
      <c r="MI55" s="231"/>
      <c r="MJ55" s="231"/>
      <c r="MK55" s="231"/>
      <c r="ML55" s="231"/>
      <c r="MM55" s="231"/>
      <c r="MN55" s="231"/>
      <c r="MO55" s="231"/>
      <c r="MP55" s="231"/>
      <c r="MQ55" s="231"/>
      <c r="MR55" s="231"/>
      <c r="MS55" s="231"/>
      <c r="MT55" s="231"/>
      <c r="MU55" s="231"/>
      <c r="MV55" s="231"/>
      <c r="MW55" s="231"/>
      <c r="MX55" s="231"/>
      <c r="MY55" s="231"/>
      <c r="MZ55" s="231"/>
      <c r="NA55" s="231"/>
      <c r="NB55" s="231"/>
      <c r="NC55" s="231"/>
      <c r="ND55" s="231"/>
      <c r="NE55" s="231"/>
      <c r="NF55" s="231"/>
      <c r="NG55" s="231"/>
      <c r="NH55" s="231"/>
      <c r="NI55" s="231"/>
      <c r="NJ55" s="231"/>
      <c r="NK55" s="231"/>
      <c r="NL55" s="231"/>
      <c r="NM55" s="231"/>
      <c r="NN55" s="231"/>
      <c r="NO55" s="231"/>
      <c r="NP55" s="231"/>
      <c r="NQ55" s="231"/>
      <c r="NR55" s="231"/>
      <c r="NS55" s="231"/>
      <c r="NT55" s="231"/>
      <c r="NU55" s="231"/>
      <c r="NV55" s="231"/>
      <c r="NW55" s="231"/>
      <c r="NX55" s="231"/>
      <c r="NY55" s="231"/>
      <c r="NZ55" s="231"/>
      <c r="OA55" s="231"/>
      <c r="OB55" s="231"/>
      <c r="OC55" s="231"/>
      <c r="OD55" s="231"/>
      <c r="OE55" s="231"/>
      <c r="OF55" s="231"/>
      <c r="OG55" s="231"/>
      <c r="OH55" s="231"/>
      <c r="OI55" s="231"/>
      <c r="OJ55" s="231"/>
      <c r="OK55" s="231"/>
      <c r="OL55" s="231"/>
      <c r="OM55" s="231"/>
      <c r="ON55" s="231"/>
      <c r="OO55" s="231"/>
      <c r="OP55" s="231"/>
      <c r="OQ55" s="231"/>
      <c r="OR55" s="231"/>
      <c r="OS55" s="231"/>
      <c r="OT55" s="231"/>
      <c r="OU55" s="231"/>
      <c r="OV55" s="231"/>
      <c r="OW55" s="231"/>
      <c r="OX55" s="231"/>
      <c r="OY55" s="231"/>
      <c r="OZ55" s="231"/>
      <c r="PA55" s="231"/>
      <c r="PB55" s="231"/>
      <c r="PC55" s="231"/>
      <c r="PD55" s="231"/>
      <c r="PE55" s="231"/>
      <c r="PF55" s="231"/>
      <c r="PG55" s="231"/>
      <c r="PH55" s="231"/>
      <c r="PI55" s="231"/>
      <c r="PJ55" s="231"/>
      <c r="PK55" s="231"/>
      <c r="PL55" s="231"/>
      <c r="PM55" s="231"/>
      <c r="PN55" s="231"/>
      <c r="PO55" s="231"/>
      <c r="PP55" s="231"/>
      <c r="PQ55" s="231"/>
      <c r="PR55" s="231"/>
      <c r="PS55" s="231"/>
      <c r="PT55" s="231"/>
      <c r="PU55" s="231"/>
      <c r="PV55" s="231"/>
      <c r="PW55" s="231"/>
      <c r="PX55" s="231"/>
      <c r="PY55" s="231"/>
      <c r="PZ55" s="231"/>
      <c r="QA55" s="231"/>
      <c r="QB55" s="231"/>
      <c r="QC55" s="231"/>
      <c r="QD55" s="231"/>
      <c r="QE55" s="231"/>
      <c r="QF55" s="231"/>
      <c r="QG55" s="231"/>
      <c r="QH55" s="231"/>
      <c r="QI55" s="231"/>
      <c r="QJ55" s="231"/>
      <c r="QK55" s="231"/>
      <c r="QL55" s="231"/>
      <c r="QM55" s="231"/>
      <c r="QN55" s="231"/>
      <c r="QO55" s="231"/>
      <c r="QP55" s="231"/>
      <c r="QQ55" s="231"/>
      <c r="QR55" s="231"/>
      <c r="QS55" s="231"/>
      <c r="QT55" s="231"/>
      <c r="QU55" s="231"/>
      <c r="QV55" s="231"/>
      <c r="QW55" s="231"/>
      <c r="QX55" s="231"/>
      <c r="QY55" s="231"/>
      <c r="QZ55" s="231"/>
      <c r="RA55" s="231"/>
      <c r="RB55" s="231"/>
      <c r="RC55" s="231"/>
      <c r="RD55" s="231"/>
      <c r="RE55" s="231"/>
      <c r="RF55" s="231"/>
      <c r="RG55" s="231"/>
      <c r="RH55" s="231"/>
      <c r="RI55" s="231"/>
      <c r="RJ55" s="231"/>
      <c r="RK55" s="231"/>
      <c r="RL55" s="231"/>
      <c r="RM55" s="231"/>
      <c r="RN55" s="231"/>
      <c r="RO55" s="231"/>
      <c r="RP55" s="231"/>
      <c r="RQ55" s="231"/>
      <c r="RR55" s="231"/>
      <c r="RS55" s="231"/>
      <c r="RT55" s="231"/>
      <c r="RU55" s="231"/>
      <c r="RV55" s="231"/>
      <c r="RW55" s="231"/>
      <c r="RX55" s="231"/>
      <c r="RY55" s="231"/>
      <c r="RZ55" s="231"/>
      <c r="SA55" s="231"/>
      <c r="SB55" s="231"/>
      <c r="SC55" s="231"/>
      <c r="SD55" s="231"/>
      <c r="SE55" s="231"/>
      <c r="SF55" s="231"/>
      <c r="SG55" s="231"/>
      <c r="SH55" s="231"/>
      <c r="SI55" s="231"/>
      <c r="SJ55" s="231"/>
      <c r="SK55" s="231"/>
      <c r="SL55" s="231"/>
      <c r="SM55" s="231"/>
      <c r="SN55" s="231"/>
      <c r="SO55" s="231"/>
      <c r="SP55" s="231"/>
      <c r="SQ55" s="231"/>
      <c r="SR55" s="231"/>
      <c r="SS55" s="231"/>
      <c r="ST55" s="231"/>
      <c r="SU55" s="231"/>
      <c r="SV55" s="231"/>
      <c r="SW55" s="231"/>
      <c r="SX55" s="231"/>
      <c r="SY55" s="231"/>
      <c r="SZ55" s="231"/>
      <c r="TA55" s="231"/>
      <c r="TB55" s="231"/>
      <c r="TC55" s="231"/>
    </row>
    <row r="56" spans="1:523" s="64" customFormat="1" ht="15.95" customHeight="1" x14ac:dyDescent="0.3">
      <c r="A56" s="62"/>
      <c r="B56" s="62"/>
      <c r="C56" s="62">
        <v>3234</v>
      </c>
      <c r="D56" s="62"/>
      <c r="E56" s="187" t="s">
        <v>172</v>
      </c>
      <c r="H56" s="170">
        <f>SUM(I56:N56)</f>
        <v>9789</v>
      </c>
      <c r="I56" s="171">
        <f>SUM(I57:I59)</f>
        <v>9789</v>
      </c>
      <c r="J56" s="171">
        <f t="shared" ref="J56:N56" si="51">SUM(J57:J59)</f>
        <v>0</v>
      </c>
      <c r="K56" s="171">
        <f t="shared" si="51"/>
        <v>0</v>
      </c>
      <c r="L56" s="171">
        <f t="shared" si="51"/>
        <v>0</v>
      </c>
      <c r="M56" s="171">
        <f t="shared" si="51"/>
        <v>0</v>
      </c>
      <c r="N56" s="171">
        <f t="shared" si="51"/>
        <v>0</v>
      </c>
      <c r="O56" s="170">
        <f t="shared" si="8"/>
        <v>9789</v>
      </c>
      <c r="P56" s="171">
        <f>SUM(P57:P59)</f>
        <v>9789</v>
      </c>
      <c r="Q56" s="171">
        <f t="shared" ref="Q56:U56" si="52">SUM(Q57:Q59)</f>
        <v>0</v>
      </c>
      <c r="R56" s="171">
        <f t="shared" si="52"/>
        <v>0</v>
      </c>
      <c r="S56" s="171">
        <f t="shared" si="52"/>
        <v>0</v>
      </c>
      <c r="T56" s="171">
        <f t="shared" si="52"/>
        <v>0</v>
      </c>
      <c r="U56" s="171">
        <f t="shared" si="52"/>
        <v>0</v>
      </c>
      <c r="V56" s="171">
        <f t="shared" ref="V56" si="53">SUM(V57:V59)</f>
        <v>0</v>
      </c>
      <c r="W56" s="61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0"/>
      <c r="DE56" s="230"/>
      <c r="DF56" s="230"/>
      <c r="DG56" s="230"/>
      <c r="DH56" s="230"/>
      <c r="DI56" s="230"/>
      <c r="DJ56" s="230"/>
      <c r="DK56" s="230"/>
      <c r="DL56" s="230"/>
      <c r="DM56" s="230"/>
      <c r="DN56" s="230"/>
      <c r="DO56" s="230"/>
      <c r="DP56" s="230"/>
      <c r="DQ56" s="230"/>
      <c r="DR56" s="230"/>
      <c r="DS56" s="230"/>
      <c r="DT56" s="230"/>
      <c r="DU56" s="230"/>
      <c r="DV56" s="230"/>
      <c r="DW56" s="230"/>
      <c r="DX56" s="230"/>
      <c r="DY56" s="230"/>
      <c r="DZ56" s="230"/>
      <c r="EA56" s="230"/>
      <c r="EB56" s="230"/>
      <c r="EC56" s="230"/>
      <c r="ED56" s="230"/>
      <c r="EE56" s="230"/>
      <c r="EF56" s="230"/>
      <c r="EG56" s="230"/>
      <c r="EH56" s="230"/>
      <c r="EI56" s="230"/>
      <c r="EJ56" s="230"/>
      <c r="EK56" s="230"/>
      <c r="EL56" s="230"/>
      <c r="EM56" s="230"/>
      <c r="EN56" s="230"/>
      <c r="EO56" s="230"/>
      <c r="EP56" s="230"/>
      <c r="EQ56" s="230"/>
      <c r="ER56" s="230"/>
      <c r="ES56" s="230"/>
      <c r="ET56" s="230"/>
      <c r="EU56" s="230"/>
      <c r="EV56" s="230"/>
      <c r="EW56" s="230"/>
      <c r="EX56" s="230"/>
      <c r="EY56" s="230"/>
      <c r="EZ56" s="230"/>
      <c r="FA56" s="230"/>
      <c r="FB56" s="230"/>
      <c r="FC56" s="230"/>
      <c r="FD56" s="230"/>
      <c r="FE56" s="230"/>
      <c r="FF56" s="230"/>
      <c r="FG56" s="230"/>
      <c r="FH56" s="230"/>
      <c r="FI56" s="230"/>
      <c r="FJ56" s="230"/>
      <c r="FK56" s="230"/>
      <c r="FL56" s="230"/>
      <c r="FM56" s="230"/>
      <c r="FN56" s="230"/>
      <c r="FO56" s="230"/>
      <c r="FP56" s="230"/>
      <c r="FQ56" s="230"/>
      <c r="FR56" s="230"/>
      <c r="FS56" s="230"/>
      <c r="FT56" s="230"/>
      <c r="FU56" s="230"/>
      <c r="FV56" s="230"/>
      <c r="FW56" s="230"/>
      <c r="FX56" s="230"/>
      <c r="FY56" s="230"/>
      <c r="FZ56" s="230"/>
      <c r="GA56" s="230"/>
      <c r="GB56" s="230"/>
      <c r="GC56" s="230"/>
      <c r="GD56" s="230"/>
      <c r="GE56" s="230"/>
      <c r="GF56" s="230"/>
      <c r="GG56" s="230"/>
      <c r="GH56" s="230"/>
      <c r="GI56" s="230"/>
      <c r="GJ56" s="230"/>
      <c r="GK56" s="230"/>
      <c r="GL56" s="230"/>
      <c r="GM56" s="230"/>
      <c r="GN56" s="230"/>
      <c r="GO56" s="230"/>
      <c r="GP56" s="230"/>
      <c r="GQ56" s="230"/>
      <c r="GR56" s="230"/>
      <c r="GS56" s="230"/>
      <c r="GT56" s="230"/>
      <c r="GU56" s="230"/>
      <c r="GV56" s="230"/>
      <c r="GW56" s="230"/>
      <c r="GX56" s="230"/>
      <c r="GY56" s="230"/>
      <c r="GZ56" s="230"/>
      <c r="HA56" s="230"/>
      <c r="HB56" s="230"/>
      <c r="HC56" s="230"/>
      <c r="HD56" s="230"/>
      <c r="HE56" s="230"/>
      <c r="HF56" s="230"/>
      <c r="HG56" s="230"/>
      <c r="HH56" s="230"/>
      <c r="HI56" s="230"/>
      <c r="HJ56" s="230"/>
      <c r="HK56" s="230"/>
      <c r="HL56" s="230"/>
      <c r="HM56" s="230"/>
      <c r="HN56" s="230"/>
      <c r="HO56" s="230"/>
      <c r="HP56" s="230"/>
      <c r="HQ56" s="230"/>
      <c r="HR56" s="230"/>
      <c r="HS56" s="230"/>
      <c r="HT56" s="230"/>
      <c r="HU56" s="230"/>
      <c r="HV56" s="230"/>
      <c r="HW56" s="230"/>
      <c r="HX56" s="230"/>
      <c r="HY56" s="230"/>
      <c r="HZ56" s="230"/>
      <c r="IA56" s="230"/>
      <c r="IB56" s="230"/>
      <c r="IC56" s="230"/>
      <c r="ID56" s="230"/>
      <c r="IE56" s="230"/>
      <c r="IF56" s="230"/>
      <c r="IG56" s="230"/>
      <c r="IH56" s="230"/>
      <c r="II56" s="230"/>
      <c r="IJ56" s="230"/>
      <c r="IK56" s="230"/>
      <c r="IL56" s="230"/>
      <c r="IM56" s="230"/>
      <c r="IN56" s="230"/>
      <c r="IO56" s="230"/>
      <c r="IP56" s="230"/>
      <c r="IQ56" s="230"/>
      <c r="IR56" s="230"/>
      <c r="IS56" s="230"/>
      <c r="IT56" s="230"/>
      <c r="IU56" s="230"/>
      <c r="IV56" s="230"/>
      <c r="IW56" s="230"/>
      <c r="IX56" s="230"/>
      <c r="IY56" s="230"/>
      <c r="IZ56" s="230"/>
      <c r="JA56" s="230"/>
      <c r="JB56" s="230"/>
      <c r="JC56" s="230"/>
      <c r="JD56" s="230"/>
      <c r="JE56" s="230"/>
      <c r="JF56" s="230"/>
      <c r="JG56" s="230"/>
      <c r="JH56" s="230"/>
      <c r="JI56" s="230"/>
      <c r="JJ56" s="230"/>
      <c r="JK56" s="230"/>
      <c r="JL56" s="230"/>
      <c r="JM56" s="230"/>
      <c r="JN56" s="230"/>
      <c r="JO56" s="230"/>
      <c r="JP56" s="230"/>
      <c r="JQ56" s="230"/>
      <c r="JR56" s="230"/>
      <c r="JS56" s="230"/>
      <c r="JT56" s="230"/>
      <c r="JU56" s="230"/>
      <c r="JV56" s="230"/>
      <c r="JW56" s="230"/>
      <c r="JX56" s="230"/>
      <c r="JY56" s="230"/>
      <c r="JZ56" s="230"/>
      <c r="KA56" s="230"/>
      <c r="KB56" s="230"/>
      <c r="KC56" s="230"/>
      <c r="KD56" s="230"/>
      <c r="KE56" s="230"/>
      <c r="KF56" s="230"/>
      <c r="KG56" s="230"/>
      <c r="KH56" s="230"/>
      <c r="KI56" s="230"/>
      <c r="KJ56" s="230"/>
      <c r="KK56" s="230"/>
      <c r="KL56" s="230"/>
      <c r="KM56" s="230"/>
      <c r="KN56" s="230"/>
      <c r="KO56" s="230"/>
      <c r="KP56" s="230"/>
      <c r="KQ56" s="230"/>
      <c r="KR56" s="230"/>
      <c r="KS56" s="230"/>
      <c r="KT56" s="230"/>
      <c r="KU56" s="230"/>
      <c r="KV56" s="230"/>
      <c r="KW56" s="230"/>
      <c r="KX56" s="230"/>
      <c r="KY56" s="230"/>
      <c r="KZ56" s="230"/>
      <c r="LA56" s="230"/>
      <c r="LB56" s="230"/>
      <c r="LC56" s="230"/>
      <c r="LD56" s="230"/>
      <c r="LE56" s="230"/>
      <c r="LF56" s="230"/>
      <c r="LG56" s="230"/>
      <c r="LH56" s="230"/>
      <c r="LI56" s="230"/>
      <c r="LJ56" s="230"/>
      <c r="LK56" s="230"/>
      <c r="LL56" s="230"/>
      <c r="LM56" s="230"/>
      <c r="LN56" s="230"/>
      <c r="LO56" s="230"/>
      <c r="LP56" s="230"/>
      <c r="LQ56" s="230"/>
      <c r="LR56" s="230"/>
      <c r="LS56" s="230"/>
      <c r="LT56" s="230"/>
      <c r="LU56" s="230"/>
      <c r="LV56" s="230"/>
      <c r="LW56" s="230"/>
      <c r="LX56" s="230"/>
      <c r="LY56" s="230"/>
      <c r="LZ56" s="230"/>
      <c r="MA56" s="230"/>
      <c r="MB56" s="230"/>
      <c r="MC56" s="230"/>
      <c r="MD56" s="230"/>
      <c r="ME56" s="230"/>
      <c r="MF56" s="230"/>
      <c r="MG56" s="230"/>
      <c r="MH56" s="230"/>
      <c r="MI56" s="230"/>
      <c r="MJ56" s="230"/>
      <c r="MK56" s="230"/>
      <c r="ML56" s="230"/>
      <c r="MM56" s="230"/>
      <c r="MN56" s="230"/>
      <c r="MO56" s="230"/>
      <c r="MP56" s="230"/>
      <c r="MQ56" s="230"/>
      <c r="MR56" s="230"/>
      <c r="MS56" s="230"/>
      <c r="MT56" s="230"/>
      <c r="MU56" s="230"/>
      <c r="MV56" s="230"/>
      <c r="MW56" s="230"/>
      <c r="MX56" s="230"/>
      <c r="MY56" s="230"/>
      <c r="MZ56" s="230"/>
      <c r="NA56" s="230"/>
      <c r="NB56" s="230"/>
      <c r="NC56" s="230"/>
      <c r="ND56" s="230"/>
      <c r="NE56" s="230"/>
      <c r="NF56" s="230"/>
      <c r="NG56" s="230"/>
      <c r="NH56" s="230"/>
      <c r="NI56" s="230"/>
      <c r="NJ56" s="230"/>
      <c r="NK56" s="230"/>
      <c r="NL56" s="230"/>
      <c r="NM56" s="230"/>
      <c r="NN56" s="230"/>
      <c r="NO56" s="230"/>
      <c r="NP56" s="230"/>
      <c r="NQ56" s="230"/>
      <c r="NR56" s="230"/>
      <c r="NS56" s="230"/>
      <c r="NT56" s="230"/>
      <c r="NU56" s="230"/>
      <c r="NV56" s="230"/>
      <c r="NW56" s="230"/>
      <c r="NX56" s="230"/>
      <c r="NY56" s="230"/>
      <c r="NZ56" s="230"/>
      <c r="OA56" s="230"/>
      <c r="OB56" s="230"/>
      <c r="OC56" s="230"/>
      <c r="OD56" s="230"/>
      <c r="OE56" s="230"/>
      <c r="OF56" s="230"/>
      <c r="OG56" s="230"/>
      <c r="OH56" s="230"/>
      <c r="OI56" s="230"/>
      <c r="OJ56" s="230"/>
      <c r="OK56" s="230"/>
      <c r="OL56" s="230"/>
      <c r="OM56" s="230"/>
      <c r="ON56" s="230"/>
      <c r="OO56" s="230"/>
      <c r="OP56" s="230"/>
      <c r="OQ56" s="230"/>
      <c r="OR56" s="230"/>
      <c r="OS56" s="230"/>
      <c r="OT56" s="230"/>
      <c r="OU56" s="230"/>
      <c r="OV56" s="230"/>
      <c r="OW56" s="230"/>
      <c r="OX56" s="230"/>
      <c r="OY56" s="230"/>
      <c r="OZ56" s="230"/>
      <c r="PA56" s="230"/>
      <c r="PB56" s="230"/>
      <c r="PC56" s="230"/>
      <c r="PD56" s="230"/>
      <c r="PE56" s="230"/>
      <c r="PF56" s="230"/>
      <c r="PG56" s="230"/>
      <c r="PH56" s="230"/>
      <c r="PI56" s="230"/>
      <c r="PJ56" s="230"/>
      <c r="PK56" s="230"/>
      <c r="PL56" s="230"/>
      <c r="PM56" s="230"/>
      <c r="PN56" s="230"/>
      <c r="PO56" s="230"/>
      <c r="PP56" s="230"/>
      <c r="PQ56" s="230"/>
      <c r="PR56" s="230"/>
      <c r="PS56" s="230"/>
      <c r="PT56" s="230"/>
      <c r="PU56" s="230"/>
      <c r="PV56" s="230"/>
      <c r="PW56" s="230"/>
      <c r="PX56" s="230"/>
      <c r="PY56" s="230"/>
      <c r="PZ56" s="230"/>
      <c r="QA56" s="230"/>
      <c r="QB56" s="230"/>
      <c r="QC56" s="230"/>
      <c r="QD56" s="230"/>
      <c r="QE56" s="230"/>
      <c r="QF56" s="230"/>
      <c r="QG56" s="230"/>
      <c r="QH56" s="230"/>
      <c r="QI56" s="230"/>
      <c r="QJ56" s="230"/>
      <c r="QK56" s="230"/>
      <c r="QL56" s="230"/>
      <c r="QM56" s="230"/>
      <c r="QN56" s="230"/>
      <c r="QO56" s="230"/>
      <c r="QP56" s="230"/>
      <c r="QQ56" s="230"/>
      <c r="QR56" s="230"/>
      <c r="QS56" s="230"/>
      <c r="QT56" s="230"/>
      <c r="QU56" s="230"/>
      <c r="QV56" s="230"/>
      <c r="QW56" s="230"/>
      <c r="QX56" s="230"/>
      <c r="QY56" s="230"/>
      <c r="QZ56" s="230"/>
      <c r="RA56" s="230"/>
      <c r="RB56" s="230"/>
      <c r="RC56" s="230"/>
      <c r="RD56" s="230"/>
      <c r="RE56" s="230"/>
      <c r="RF56" s="230"/>
      <c r="RG56" s="230"/>
      <c r="RH56" s="230"/>
      <c r="RI56" s="230"/>
      <c r="RJ56" s="230"/>
      <c r="RK56" s="230"/>
      <c r="RL56" s="230"/>
      <c r="RM56" s="230"/>
      <c r="RN56" s="230"/>
      <c r="RO56" s="230"/>
      <c r="RP56" s="230"/>
      <c r="RQ56" s="230"/>
      <c r="RR56" s="230"/>
      <c r="RS56" s="230"/>
      <c r="RT56" s="230"/>
      <c r="RU56" s="230"/>
      <c r="RV56" s="230"/>
      <c r="RW56" s="230"/>
      <c r="RX56" s="230"/>
      <c r="RY56" s="230"/>
      <c r="RZ56" s="230"/>
      <c r="SA56" s="230"/>
      <c r="SB56" s="230"/>
      <c r="SC56" s="230"/>
      <c r="SD56" s="230"/>
      <c r="SE56" s="230"/>
      <c r="SF56" s="230"/>
      <c r="SG56" s="230"/>
      <c r="SH56" s="230"/>
      <c r="SI56" s="230"/>
      <c r="SJ56" s="230"/>
      <c r="SK56" s="230"/>
      <c r="SL56" s="230"/>
      <c r="SM56" s="230"/>
      <c r="SN56" s="230"/>
      <c r="SO56" s="230"/>
      <c r="SP56" s="230"/>
      <c r="SQ56" s="230"/>
      <c r="SR56" s="230"/>
      <c r="SS56" s="230"/>
      <c r="ST56" s="230"/>
      <c r="SU56" s="230"/>
      <c r="SV56" s="230"/>
      <c r="SW56" s="230"/>
      <c r="SX56" s="230"/>
      <c r="SY56" s="230"/>
      <c r="SZ56" s="230"/>
      <c r="TA56" s="230"/>
      <c r="TB56" s="230"/>
      <c r="TC56" s="230"/>
    </row>
    <row r="57" spans="1:523" s="58" customFormat="1" ht="15.95" customHeight="1" x14ac:dyDescent="0.3">
      <c r="A57" s="65"/>
      <c r="B57" s="65"/>
      <c r="C57" s="66"/>
      <c r="D57" s="65">
        <v>32341</v>
      </c>
      <c r="E57" s="189" t="s">
        <v>173</v>
      </c>
      <c r="H57" s="172">
        <f>SUM(I57:N57)</f>
        <v>637</v>
      </c>
      <c r="I57" s="173">
        <v>637</v>
      </c>
      <c r="J57" s="173"/>
      <c r="K57" s="173"/>
      <c r="L57" s="173"/>
      <c r="M57" s="173"/>
      <c r="N57" s="173"/>
      <c r="O57" s="172">
        <f t="shared" si="8"/>
        <v>637</v>
      </c>
      <c r="P57" s="173">
        <v>637</v>
      </c>
      <c r="Q57" s="173"/>
      <c r="R57" s="173"/>
      <c r="S57" s="173"/>
      <c r="T57" s="173"/>
      <c r="U57" s="173"/>
      <c r="V57" s="173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  <c r="EG57" s="231"/>
      <c r="EH57" s="231"/>
      <c r="EI57" s="231"/>
      <c r="EJ57" s="231"/>
      <c r="EK57" s="231"/>
      <c r="EL57" s="231"/>
      <c r="EM57" s="231"/>
      <c r="EN57" s="231"/>
      <c r="EO57" s="231"/>
      <c r="EP57" s="231"/>
      <c r="EQ57" s="231"/>
      <c r="ER57" s="231"/>
      <c r="ES57" s="231"/>
      <c r="ET57" s="231"/>
      <c r="EU57" s="231"/>
      <c r="EV57" s="231"/>
      <c r="EW57" s="231"/>
      <c r="EX57" s="231"/>
      <c r="EY57" s="231"/>
      <c r="EZ57" s="231"/>
      <c r="FA57" s="231"/>
      <c r="FB57" s="231"/>
      <c r="FC57" s="231"/>
      <c r="FD57" s="231"/>
      <c r="FE57" s="231"/>
      <c r="FF57" s="231"/>
      <c r="FG57" s="231"/>
      <c r="FH57" s="231"/>
      <c r="FI57" s="231"/>
      <c r="FJ57" s="231"/>
      <c r="FK57" s="231"/>
      <c r="FL57" s="231"/>
      <c r="FM57" s="231"/>
      <c r="FN57" s="231"/>
      <c r="FO57" s="231"/>
      <c r="FP57" s="231"/>
      <c r="FQ57" s="231"/>
      <c r="FR57" s="231"/>
      <c r="FS57" s="231"/>
      <c r="FT57" s="231"/>
      <c r="FU57" s="231"/>
      <c r="FV57" s="231"/>
      <c r="FW57" s="231"/>
      <c r="FX57" s="231"/>
      <c r="FY57" s="231"/>
      <c r="FZ57" s="231"/>
      <c r="GA57" s="231"/>
      <c r="GB57" s="231"/>
      <c r="GC57" s="231"/>
      <c r="GD57" s="231"/>
      <c r="GE57" s="231"/>
      <c r="GF57" s="231"/>
      <c r="GG57" s="231"/>
      <c r="GH57" s="231"/>
      <c r="GI57" s="231"/>
      <c r="GJ57" s="231"/>
      <c r="GK57" s="231"/>
      <c r="GL57" s="231"/>
      <c r="GM57" s="231"/>
      <c r="GN57" s="231"/>
      <c r="GO57" s="231"/>
      <c r="GP57" s="231"/>
      <c r="GQ57" s="231"/>
      <c r="GR57" s="231"/>
      <c r="GS57" s="231"/>
      <c r="GT57" s="231"/>
      <c r="GU57" s="231"/>
      <c r="GV57" s="231"/>
      <c r="GW57" s="231"/>
      <c r="GX57" s="231"/>
      <c r="GY57" s="231"/>
      <c r="GZ57" s="231"/>
      <c r="HA57" s="231"/>
      <c r="HB57" s="231"/>
      <c r="HC57" s="231"/>
      <c r="HD57" s="231"/>
      <c r="HE57" s="231"/>
      <c r="HF57" s="231"/>
      <c r="HG57" s="231"/>
      <c r="HH57" s="231"/>
      <c r="HI57" s="231"/>
      <c r="HJ57" s="231"/>
      <c r="HK57" s="231"/>
      <c r="HL57" s="231"/>
      <c r="HM57" s="231"/>
      <c r="HN57" s="231"/>
      <c r="HO57" s="231"/>
      <c r="HP57" s="231"/>
      <c r="HQ57" s="231"/>
      <c r="HR57" s="231"/>
      <c r="HS57" s="231"/>
      <c r="HT57" s="231"/>
      <c r="HU57" s="231"/>
      <c r="HV57" s="231"/>
      <c r="HW57" s="231"/>
      <c r="HX57" s="231"/>
      <c r="HY57" s="231"/>
      <c r="HZ57" s="231"/>
      <c r="IA57" s="231"/>
      <c r="IB57" s="231"/>
      <c r="IC57" s="231"/>
      <c r="ID57" s="231"/>
      <c r="IE57" s="231"/>
      <c r="IF57" s="231"/>
      <c r="IG57" s="231"/>
      <c r="IH57" s="231"/>
      <c r="II57" s="231"/>
      <c r="IJ57" s="231"/>
      <c r="IK57" s="231"/>
      <c r="IL57" s="231"/>
      <c r="IM57" s="231"/>
      <c r="IN57" s="231"/>
      <c r="IO57" s="231"/>
      <c r="IP57" s="231"/>
      <c r="IQ57" s="231"/>
      <c r="IR57" s="231"/>
      <c r="IS57" s="231"/>
      <c r="IT57" s="231"/>
      <c r="IU57" s="231"/>
      <c r="IV57" s="231"/>
      <c r="IW57" s="231"/>
      <c r="IX57" s="231"/>
      <c r="IY57" s="231"/>
      <c r="IZ57" s="231"/>
      <c r="JA57" s="231"/>
      <c r="JB57" s="231"/>
      <c r="JC57" s="231"/>
      <c r="JD57" s="231"/>
      <c r="JE57" s="231"/>
      <c r="JF57" s="231"/>
      <c r="JG57" s="231"/>
      <c r="JH57" s="231"/>
      <c r="JI57" s="231"/>
      <c r="JJ57" s="231"/>
      <c r="JK57" s="231"/>
      <c r="JL57" s="231"/>
      <c r="JM57" s="231"/>
      <c r="JN57" s="231"/>
      <c r="JO57" s="231"/>
      <c r="JP57" s="231"/>
      <c r="JQ57" s="231"/>
      <c r="JR57" s="231"/>
      <c r="JS57" s="231"/>
      <c r="JT57" s="231"/>
      <c r="JU57" s="231"/>
      <c r="JV57" s="231"/>
      <c r="JW57" s="231"/>
      <c r="JX57" s="231"/>
      <c r="JY57" s="231"/>
      <c r="JZ57" s="231"/>
      <c r="KA57" s="231"/>
      <c r="KB57" s="231"/>
      <c r="KC57" s="231"/>
      <c r="KD57" s="231"/>
      <c r="KE57" s="231"/>
      <c r="KF57" s="231"/>
      <c r="KG57" s="231"/>
      <c r="KH57" s="231"/>
      <c r="KI57" s="231"/>
      <c r="KJ57" s="231"/>
      <c r="KK57" s="231"/>
      <c r="KL57" s="231"/>
      <c r="KM57" s="231"/>
      <c r="KN57" s="231"/>
      <c r="KO57" s="231"/>
      <c r="KP57" s="231"/>
      <c r="KQ57" s="231"/>
      <c r="KR57" s="231"/>
      <c r="KS57" s="231"/>
      <c r="KT57" s="231"/>
      <c r="KU57" s="231"/>
      <c r="KV57" s="231"/>
      <c r="KW57" s="231"/>
      <c r="KX57" s="231"/>
      <c r="KY57" s="231"/>
      <c r="KZ57" s="231"/>
      <c r="LA57" s="231"/>
      <c r="LB57" s="231"/>
      <c r="LC57" s="231"/>
      <c r="LD57" s="231"/>
      <c r="LE57" s="231"/>
      <c r="LF57" s="231"/>
      <c r="LG57" s="231"/>
      <c r="LH57" s="231"/>
      <c r="LI57" s="231"/>
      <c r="LJ57" s="231"/>
      <c r="LK57" s="231"/>
      <c r="LL57" s="231"/>
      <c r="LM57" s="231"/>
      <c r="LN57" s="231"/>
      <c r="LO57" s="231"/>
      <c r="LP57" s="231"/>
      <c r="LQ57" s="231"/>
      <c r="LR57" s="231"/>
      <c r="LS57" s="231"/>
      <c r="LT57" s="231"/>
      <c r="LU57" s="231"/>
      <c r="LV57" s="231"/>
      <c r="LW57" s="231"/>
      <c r="LX57" s="231"/>
      <c r="LY57" s="231"/>
      <c r="LZ57" s="231"/>
      <c r="MA57" s="231"/>
      <c r="MB57" s="231"/>
      <c r="MC57" s="231"/>
      <c r="MD57" s="231"/>
      <c r="ME57" s="231"/>
      <c r="MF57" s="231"/>
      <c r="MG57" s="231"/>
      <c r="MH57" s="231"/>
      <c r="MI57" s="231"/>
      <c r="MJ57" s="231"/>
      <c r="MK57" s="231"/>
      <c r="ML57" s="231"/>
      <c r="MM57" s="231"/>
      <c r="MN57" s="231"/>
      <c r="MO57" s="231"/>
      <c r="MP57" s="231"/>
      <c r="MQ57" s="231"/>
      <c r="MR57" s="231"/>
      <c r="MS57" s="231"/>
      <c r="MT57" s="231"/>
      <c r="MU57" s="231"/>
      <c r="MV57" s="231"/>
      <c r="MW57" s="231"/>
      <c r="MX57" s="231"/>
      <c r="MY57" s="231"/>
      <c r="MZ57" s="231"/>
      <c r="NA57" s="231"/>
      <c r="NB57" s="231"/>
      <c r="NC57" s="231"/>
      <c r="ND57" s="231"/>
      <c r="NE57" s="231"/>
      <c r="NF57" s="231"/>
      <c r="NG57" s="231"/>
      <c r="NH57" s="231"/>
      <c r="NI57" s="231"/>
      <c r="NJ57" s="231"/>
      <c r="NK57" s="231"/>
      <c r="NL57" s="231"/>
      <c r="NM57" s="231"/>
      <c r="NN57" s="231"/>
      <c r="NO57" s="231"/>
      <c r="NP57" s="231"/>
      <c r="NQ57" s="231"/>
      <c r="NR57" s="231"/>
      <c r="NS57" s="231"/>
      <c r="NT57" s="231"/>
      <c r="NU57" s="231"/>
      <c r="NV57" s="231"/>
      <c r="NW57" s="231"/>
      <c r="NX57" s="231"/>
      <c r="NY57" s="231"/>
      <c r="NZ57" s="231"/>
      <c r="OA57" s="231"/>
      <c r="OB57" s="231"/>
      <c r="OC57" s="231"/>
      <c r="OD57" s="231"/>
      <c r="OE57" s="231"/>
      <c r="OF57" s="231"/>
      <c r="OG57" s="231"/>
      <c r="OH57" s="231"/>
      <c r="OI57" s="231"/>
      <c r="OJ57" s="231"/>
      <c r="OK57" s="231"/>
      <c r="OL57" s="231"/>
      <c r="OM57" s="231"/>
      <c r="ON57" s="231"/>
      <c r="OO57" s="231"/>
      <c r="OP57" s="231"/>
      <c r="OQ57" s="231"/>
      <c r="OR57" s="231"/>
      <c r="OS57" s="231"/>
      <c r="OT57" s="231"/>
      <c r="OU57" s="231"/>
      <c r="OV57" s="231"/>
      <c r="OW57" s="231"/>
      <c r="OX57" s="231"/>
      <c r="OY57" s="231"/>
      <c r="OZ57" s="231"/>
      <c r="PA57" s="231"/>
      <c r="PB57" s="231"/>
      <c r="PC57" s="231"/>
      <c r="PD57" s="231"/>
      <c r="PE57" s="231"/>
      <c r="PF57" s="231"/>
      <c r="PG57" s="231"/>
      <c r="PH57" s="231"/>
      <c r="PI57" s="231"/>
      <c r="PJ57" s="231"/>
      <c r="PK57" s="231"/>
      <c r="PL57" s="231"/>
      <c r="PM57" s="231"/>
      <c r="PN57" s="231"/>
      <c r="PO57" s="231"/>
      <c r="PP57" s="231"/>
      <c r="PQ57" s="231"/>
      <c r="PR57" s="231"/>
      <c r="PS57" s="231"/>
      <c r="PT57" s="231"/>
      <c r="PU57" s="231"/>
      <c r="PV57" s="231"/>
      <c r="PW57" s="231"/>
      <c r="PX57" s="231"/>
      <c r="PY57" s="231"/>
      <c r="PZ57" s="231"/>
      <c r="QA57" s="231"/>
      <c r="QB57" s="231"/>
      <c r="QC57" s="231"/>
      <c r="QD57" s="231"/>
      <c r="QE57" s="231"/>
      <c r="QF57" s="231"/>
      <c r="QG57" s="231"/>
      <c r="QH57" s="231"/>
      <c r="QI57" s="231"/>
      <c r="QJ57" s="231"/>
      <c r="QK57" s="231"/>
      <c r="QL57" s="231"/>
      <c r="QM57" s="231"/>
      <c r="QN57" s="231"/>
      <c r="QO57" s="231"/>
      <c r="QP57" s="231"/>
      <c r="QQ57" s="231"/>
      <c r="QR57" s="231"/>
      <c r="QS57" s="231"/>
      <c r="QT57" s="231"/>
      <c r="QU57" s="231"/>
      <c r="QV57" s="231"/>
      <c r="QW57" s="231"/>
      <c r="QX57" s="231"/>
      <c r="QY57" s="231"/>
      <c r="QZ57" s="231"/>
      <c r="RA57" s="231"/>
      <c r="RB57" s="231"/>
      <c r="RC57" s="231"/>
      <c r="RD57" s="231"/>
      <c r="RE57" s="231"/>
      <c r="RF57" s="231"/>
      <c r="RG57" s="231"/>
      <c r="RH57" s="231"/>
      <c r="RI57" s="231"/>
      <c r="RJ57" s="231"/>
      <c r="RK57" s="231"/>
      <c r="RL57" s="231"/>
      <c r="RM57" s="231"/>
      <c r="RN57" s="231"/>
      <c r="RO57" s="231"/>
      <c r="RP57" s="231"/>
      <c r="RQ57" s="231"/>
      <c r="RR57" s="231"/>
      <c r="RS57" s="231"/>
      <c r="RT57" s="231"/>
      <c r="RU57" s="231"/>
      <c r="RV57" s="231"/>
      <c r="RW57" s="231"/>
      <c r="RX57" s="231"/>
      <c r="RY57" s="231"/>
      <c r="RZ57" s="231"/>
      <c r="SA57" s="231"/>
      <c r="SB57" s="231"/>
      <c r="SC57" s="231"/>
      <c r="SD57" s="231"/>
      <c r="SE57" s="231"/>
      <c r="SF57" s="231"/>
      <c r="SG57" s="231"/>
      <c r="SH57" s="231"/>
      <c r="SI57" s="231"/>
      <c r="SJ57" s="231"/>
      <c r="SK57" s="231"/>
      <c r="SL57" s="231"/>
      <c r="SM57" s="231"/>
      <c r="SN57" s="231"/>
      <c r="SO57" s="231"/>
      <c r="SP57" s="231"/>
      <c r="SQ57" s="231"/>
      <c r="SR57" s="231"/>
      <c r="SS57" s="231"/>
      <c r="ST57" s="231"/>
      <c r="SU57" s="231"/>
      <c r="SV57" s="231"/>
      <c r="SW57" s="231"/>
      <c r="SX57" s="231"/>
      <c r="SY57" s="231"/>
      <c r="SZ57" s="231"/>
      <c r="TA57" s="231"/>
      <c r="TB57" s="231"/>
      <c r="TC57" s="231"/>
    </row>
    <row r="58" spans="1:523" s="58" customFormat="1" ht="15.95" customHeight="1" x14ac:dyDescent="0.3">
      <c r="A58" s="65"/>
      <c r="B58" s="65"/>
      <c r="C58" s="66"/>
      <c r="D58" s="65">
        <v>32342</v>
      </c>
      <c r="E58" s="189" t="s">
        <v>174</v>
      </c>
      <c r="H58" s="172">
        <f t="shared" ref="H58:H59" si="54">SUM(I58:N58)</f>
        <v>260</v>
      </c>
      <c r="I58" s="173">
        <v>260</v>
      </c>
      <c r="J58" s="173"/>
      <c r="K58" s="173"/>
      <c r="L58" s="173"/>
      <c r="M58" s="173"/>
      <c r="N58" s="173"/>
      <c r="O58" s="172">
        <f t="shared" si="8"/>
        <v>260</v>
      </c>
      <c r="P58" s="173">
        <v>260</v>
      </c>
      <c r="Q58" s="173"/>
      <c r="R58" s="173"/>
      <c r="S58" s="173"/>
      <c r="T58" s="173"/>
      <c r="U58" s="173"/>
      <c r="V58" s="173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  <c r="EI58" s="231"/>
      <c r="EJ58" s="231"/>
      <c r="EK58" s="231"/>
      <c r="EL58" s="231"/>
      <c r="EM58" s="231"/>
      <c r="EN58" s="231"/>
      <c r="EO58" s="231"/>
      <c r="EP58" s="231"/>
      <c r="EQ58" s="231"/>
      <c r="ER58" s="231"/>
      <c r="ES58" s="231"/>
      <c r="ET58" s="231"/>
      <c r="EU58" s="231"/>
      <c r="EV58" s="231"/>
      <c r="EW58" s="231"/>
      <c r="EX58" s="231"/>
      <c r="EY58" s="231"/>
      <c r="EZ58" s="231"/>
      <c r="FA58" s="231"/>
      <c r="FB58" s="231"/>
      <c r="FC58" s="231"/>
      <c r="FD58" s="231"/>
      <c r="FE58" s="231"/>
      <c r="FF58" s="231"/>
      <c r="FG58" s="231"/>
      <c r="FH58" s="231"/>
      <c r="FI58" s="231"/>
      <c r="FJ58" s="231"/>
      <c r="FK58" s="231"/>
      <c r="FL58" s="231"/>
      <c r="FM58" s="231"/>
      <c r="FN58" s="231"/>
      <c r="FO58" s="231"/>
      <c r="FP58" s="231"/>
      <c r="FQ58" s="231"/>
      <c r="FR58" s="231"/>
      <c r="FS58" s="231"/>
      <c r="FT58" s="231"/>
      <c r="FU58" s="231"/>
      <c r="FV58" s="231"/>
      <c r="FW58" s="231"/>
      <c r="FX58" s="231"/>
      <c r="FY58" s="231"/>
      <c r="FZ58" s="231"/>
      <c r="GA58" s="231"/>
      <c r="GB58" s="231"/>
      <c r="GC58" s="231"/>
      <c r="GD58" s="231"/>
      <c r="GE58" s="231"/>
      <c r="GF58" s="231"/>
      <c r="GG58" s="231"/>
      <c r="GH58" s="231"/>
      <c r="GI58" s="231"/>
      <c r="GJ58" s="231"/>
      <c r="GK58" s="231"/>
      <c r="GL58" s="231"/>
      <c r="GM58" s="231"/>
      <c r="GN58" s="231"/>
      <c r="GO58" s="231"/>
      <c r="GP58" s="231"/>
      <c r="GQ58" s="231"/>
      <c r="GR58" s="231"/>
      <c r="GS58" s="231"/>
      <c r="GT58" s="231"/>
      <c r="GU58" s="231"/>
      <c r="GV58" s="231"/>
      <c r="GW58" s="231"/>
      <c r="GX58" s="231"/>
      <c r="GY58" s="231"/>
      <c r="GZ58" s="231"/>
      <c r="HA58" s="231"/>
      <c r="HB58" s="231"/>
      <c r="HC58" s="231"/>
      <c r="HD58" s="231"/>
      <c r="HE58" s="231"/>
      <c r="HF58" s="231"/>
      <c r="HG58" s="231"/>
      <c r="HH58" s="231"/>
      <c r="HI58" s="231"/>
      <c r="HJ58" s="231"/>
      <c r="HK58" s="231"/>
      <c r="HL58" s="231"/>
      <c r="HM58" s="231"/>
      <c r="HN58" s="231"/>
      <c r="HO58" s="231"/>
      <c r="HP58" s="231"/>
      <c r="HQ58" s="231"/>
      <c r="HR58" s="231"/>
      <c r="HS58" s="231"/>
      <c r="HT58" s="231"/>
      <c r="HU58" s="231"/>
      <c r="HV58" s="231"/>
      <c r="HW58" s="231"/>
      <c r="HX58" s="231"/>
      <c r="HY58" s="231"/>
      <c r="HZ58" s="231"/>
      <c r="IA58" s="231"/>
      <c r="IB58" s="231"/>
      <c r="IC58" s="231"/>
      <c r="ID58" s="231"/>
      <c r="IE58" s="231"/>
      <c r="IF58" s="231"/>
      <c r="IG58" s="231"/>
      <c r="IH58" s="231"/>
      <c r="II58" s="231"/>
      <c r="IJ58" s="231"/>
      <c r="IK58" s="231"/>
      <c r="IL58" s="231"/>
      <c r="IM58" s="231"/>
      <c r="IN58" s="231"/>
      <c r="IO58" s="231"/>
      <c r="IP58" s="231"/>
      <c r="IQ58" s="231"/>
      <c r="IR58" s="231"/>
      <c r="IS58" s="231"/>
      <c r="IT58" s="231"/>
      <c r="IU58" s="231"/>
      <c r="IV58" s="231"/>
      <c r="IW58" s="231"/>
      <c r="IX58" s="231"/>
      <c r="IY58" s="231"/>
      <c r="IZ58" s="231"/>
      <c r="JA58" s="231"/>
      <c r="JB58" s="231"/>
      <c r="JC58" s="231"/>
      <c r="JD58" s="231"/>
      <c r="JE58" s="231"/>
      <c r="JF58" s="231"/>
      <c r="JG58" s="231"/>
      <c r="JH58" s="231"/>
      <c r="JI58" s="231"/>
      <c r="JJ58" s="231"/>
      <c r="JK58" s="231"/>
      <c r="JL58" s="231"/>
      <c r="JM58" s="231"/>
      <c r="JN58" s="231"/>
      <c r="JO58" s="231"/>
      <c r="JP58" s="231"/>
      <c r="JQ58" s="231"/>
      <c r="JR58" s="231"/>
      <c r="JS58" s="231"/>
      <c r="JT58" s="231"/>
      <c r="JU58" s="231"/>
      <c r="JV58" s="231"/>
      <c r="JW58" s="231"/>
      <c r="JX58" s="231"/>
      <c r="JY58" s="231"/>
      <c r="JZ58" s="231"/>
      <c r="KA58" s="231"/>
      <c r="KB58" s="231"/>
      <c r="KC58" s="231"/>
      <c r="KD58" s="231"/>
      <c r="KE58" s="231"/>
      <c r="KF58" s="231"/>
      <c r="KG58" s="231"/>
      <c r="KH58" s="231"/>
      <c r="KI58" s="231"/>
      <c r="KJ58" s="231"/>
      <c r="KK58" s="231"/>
      <c r="KL58" s="231"/>
      <c r="KM58" s="231"/>
      <c r="KN58" s="231"/>
      <c r="KO58" s="231"/>
      <c r="KP58" s="231"/>
      <c r="KQ58" s="231"/>
      <c r="KR58" s="231"/>
      <c r="KS58" s="231"/>
      <c r="KT58" s="231"/>
      <c r="KU58" s="231"/>
      <c r="KV58" s="231"/>
      <c r="KW58" s="231"/>
      <c r="KX58" s="231"/>
      <c r="KY58" s="231"/>
      <c r="KZ58" s="231"/>
      <c r="LA58" s="231"/>
      <c r="LB58" s="231"/>
      <c r="LC58" s="231"/>
      <c r="LD58" s="231"/>
      <c r="LE58" s="231"/>
      <c r="LF58" s="231"/>
      <c r="LG58" s="231"/>
      <c r="LH58" s="231"/>
      <c r="LI58" s="231"/>
      <c r="LJ58" s="231"/>
      <c r="LK58" s="231"/>
      <c r="LL58" s="231"/>
      <c r="LM58" s="231"/>
      <c r="LN58" s="231"/>
      <c r="LO58" s="231"/>
      <c r="LP58" s="231"/>
      <c r="LQ58" s="231"/>
      <c r="LR58" s="231"/>
      <c r="LS58" s="231"/>
      <c r="LT58" s="231"/>
      <c r="LU58" s="231"/>
      <c r="LV58" s="231"/>
      <c r="LW58" s="231"/>
      <c r="LX58" s="231"/>
      <c r="LY58" s="231"/>
      <c r="LZ58" s="231"/>
      <c r="MA58" s="231"/>
      <c r="MB58" s="231"/>
      <c r="MC58" s="231"/>
      <c r="MD58" s="231"/>
      <c r="ME58" s="231"/>
      <c r="MF58" s="231"/>
      <c r="MG58" s="231"/>
      <c r="MH58" s="231"/>
      <c r="MI58" s="231"/>
      <c r="MJ58" s="231"/>
      <c r="MK58" s="231"/>
      <c r="ML58" s="231"/>
      <c r="MM58" s="231"/>
      <c r="MN58" s="231"/>
      <c r="MO58" s="231"/>
      <c r="MP58" s="231"/>
      <c r="MQ58" s="231"/>
      <c r="MR58" s="231"/>
      <c r="MS58" s="231"/>
      <c r="MT58" s="231"/>
      <c r="MU58" s="231"/>
      <c r="MV58" s="231"/>
      <c r="MW58" s="231"/>
      <c r="MX58" s="231"/>
      <c r="MY58" s="231"/>
      <c r="MZ58" s="231"/>
      <c r="NA58" s="231"/>
      <c r="NB58" s="231"/>
      <c r="NC58" s="231"/>
      <c r="ND58" s="231"/>
      <c r="NE58" s="231"/>
      <c r="NF58" s="231"/>
      <c r="NG58" s="231"/>
      <c r="NH58" s="231"/>
      <c r="NI58" s="231"/>
      <c r="NJ58" s="231"/>
      <c r="NK58" s="231"/>
      <c r="NL58" s="231"/>
      <c r="NM58" s="231"/>
      <c r="NN58" s="231"/>
      <c r="NO58" s="231"/>
      <c r="NP58" s="231"/>
      <c r="NQ58" s="231"/>
      <c r="NR58" s="231"/>
      <c r="NS58" s="231"/>
      <c r="NT58" s="231"/>
      <c r="NU58" s="231"/>
      <c r="NV58" s="231"/>
      <c r="NW58" s="231"/>
      <c r="NX58" s="231"/>
      <c r="NY58" s="231"/>
      <c r="NZ58" s="231"/>
      <c r="OA58" s="231"/>
      <c r="OB58" s="231"/>
      <c r="OC58" s="231"/>
      <c r="OD58" s="231"/>
      <c r="OE58" s="231"/>
      <c r="OF58" s="231"/>
      <c r="OG58" s="231"/>
      <c r="OH58" s="231"/>
      <c r="OI58" s="231"/>
      <c r="OJ58" s="231"/>
      <c r="OK58" s="231"/>
      <c r="OL58" s="231"/>
      <c r="OM58" s="231"/>
      <c r="ON58" s="231"/>
      <c r="OO58" s="231"/>
      <c r="OP58" s="231"/>
      <c r="OQ58" s="231"/>
      <c r="OR58" s="231"/>
      <c r="OS58" s="231"/>
      <c r="OT58" s="231"/>
      <c r="OU58" s="231"/>
      <c r="OV58" s="231"/>
      <c r="OW58" s="231"/>
      <c r="OX58" s="231"/>
      <c r="OY58" s="231"/>
      <c r="OZ58" s="231"/>
      <c r="PA58" s="231"/>
      <c r="PB58" s="231"/>
      <c r="PC58" s="231"/>
      <c r="PD58" s="231"/>
      <c r="PE58" s="231"/>
      <c r="PF58" s="231"/>
      <c r="PG58" s="231"/>
      <c r="PH58" s="231"/>
      <c r="PI58" s="231"/>
      <c r="PJ58" s="231"/>
      <c r="PK58" s="231"/>
      <c r="PL58" s="231"/>
      <c r="PM58" s="231"/>
      <c r="PN58" s="231"/>
      <c r="PO58" s="231"/>
      <c r="PP58" s="231"/>
      <c r="PQ58" s="231"/>
      <c r="PR58" s="231"/>
      <c r="PS58" s="231"/>
      <c r="PT58" s="231"/>
      <c r="PU58" s="231"/>
      <c r="PV58" s="231"/>
      <c r="PW58" s="231"/>
      <c r="PX58" s="231"/>
      <c r="PY58" s="231"/>
      <c r="PZ58" s="231"/>
      <c r="QA58" s="231"/>
      <c r="QB58" s="231"/>
      <c r="QC58" s="231"/>
      <c r="QD58" s="231"/>
      <c r="QE58" s="231"/>
      <c r="QF58" s="231"/>
      <c r="QG58" s="231"/>
      <c r="QH58" s="231"/>
      <c r="QI58" s="231"/>
      <c r="QJ58" s="231"/>
      <c r="QK58" s="231"/>
      <c r="QL58" s="231"/>
      <c r="QM58" s="231"/>
      <c r="QN58" s="231"/>
      <c r="QO58" s="231"/>
      <c r="QP58" s="231"/>
      <c r="QQ58" s="231"/>
      <c r="QR58" s="231"/>
      <c r="QS58" s="231"/>
      <c r="QT58" s="231"/>
      <c r="QU58" s="231"/>
      <c r="QV58" s="231"/>
      <c r="QW58" s="231"/>
      <c r="QX58" s="231"/>
      <c r="QY58" s="231"/>
      <c r="QZ58" s="231"/>
      <c r="RA58" s="231"/>
      <c r="RB58" s="231"/>
      <c r="RC58" s="231"/>
      <c r="RD58" s="231"/>
      <c r="RE58" s="231"/>
      <c r="RF58" s="231"/>
      <c r="RG58" s="231"/>
      <c r="RH58" s="231"/>
      <c r="RI58" s="231"/>
      <c r="RJ58" s="231"/>
      <c r="RK58" s="231"/>
      <c r="RL58" s="231"/>
      <c r="RM58" s="231"/>
      <c r="RN58" s="231"/>
      <c r="RO58" s="231"/>
      <c r="RP58" s="231"/>
      <c r="RQ58" s="231"/>
      <c r="RR58" s="231"/>
      <c r="RS58" s="231"/>
      <c r="RT58" s="231"/>
      <c r="RU58" s="231"/>
      <c r="RV58" s="231"/>
      <c r="RW58" s="231"/>
      <c r="RX58" s="231"/>
      <c r="RY58" s="231"/>
      <c r="RZ58" s="231"/>
      <c r="SA58" s="231"/>
      <c r="SB58" s="231"/>
      <c r="SC58" s="231"/>
      <c r="SD58" s="231"/>
      <c r="SE58" s="231"/>
      <c r="SF58" s="231"/>
      <c r="SG58" s="231"/>
      <c r="SH58" s="231"/>
      <c r="SI58" s="231"/>
      <c r="SJ58" s="231"/>
      <c r="SK58" s="231"/>
      <c r="SL58" s="231"/>
      <c r="SM58" s="231"/>
      <c r="SN58" s="231"/>
      <c r="SO58" s="231"/>
      <c r="SP58" s="231"/>
      <c r="SQ58" s="231"/>
      <c r="SR58" s="231"/>
      <c r="SS58" s="231"/>
      <c r="ST58" s="231"/>
      <c r="SU58" s="231"/>
      <c r="SV58" s="231"/>
      <c r="SW58" s="231"/>
      <c r="SX58" s="231"/>
      <c r="SY58" s="231"/>
      <c r="SZ58" s="231"/>
      <c r="TA58" s="231"/>
      <c r="TB58" s="231"/>
      <c r="TC58" s="231"/>
    </row>
    <row r="59" spans="1:523" s="58" customFormat="1" ht="15.95" customHeight="1" x14ac:dyDescent="0.3">
      <c r="A59" s="65"/>
      <c r="B59" s="65"/>
      <c r="C59" s="66"/>
      <c r="D59" s="65">
        <v>32349</v>
      </c>
      <c r="E59" s="189" t="s">
        <v>175</v>
      </c>
      <c r="H59" s="172">
        <f t="shared" si="54"/>
        <v>8892</v>
      </c>
      <c r="I59" s="173">
        <v>8892</v>
      </c>
      <c r="J59" s="173"/>
      <c r="K59" s="173"/>
      <c r="L59" s="173"/>
      <c r="M59" s="173"/>
      <c r="N59" s="173"/>
      <c r="O59" s="172">
        <f t="shared" si="8"/>
        <v>8892</v>
      </c>
      <c r="P59" s="173">
        <v>8892</v>
      </c>
      <c r="Q59" s="173"/>
      <c r="R59" s="173"/>
      <c r="S59" s="173"/>
      <c r="T59" s="173"/>
      <c r="U59" s="173"/>
      <c r="V59" s="173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  <c r="EK59" s="231"/>
      <c r="EL59" s="231"/>
      <c r="EM59" s="231"/>
      <c r="EN59" s="231"/>
      <c r="EO59" s="231"/>
      <c r="EP59" s="231"/>
      <c r="EQ59" s="231"/>
      <c r="ER59" s="231"/>
      <c r="ES59" s="231"/>
      <c r="ET59" s="231"/>
      <c r="EU59" s="231"/>
      <c r="EV59" s="231"/>
      <c r="EW59" s="231"/>
      <c r="EX59" s="231"/>
      <c r="EY59" s="231"/>
      <c r="EZ59" s="231"/>
      <c r="FA59" s="231"/>
      <c r="FB59" s="231"/>
      <c r="FC59" s="231"/>
      <c r="FD59" s="231"/>
      <c r="FE59" s="231"/>
      <c r="FF59" s="231"/>
      <c r="FG59" s="231"/>
      <c r="FH59" s="231"/>
      <c r="FI59" s="231"/>
      <c r="FJ59" s="231"/>
      <c r="FK59" s="231"/>
      <c r="FL59" s="231"/>
      <c r="FM59" s="231"/>
      <c r="FN59" s="231"/>
      <c r="FO59" s="231"/>
      <c r="FP59" s="231"/>
      <c r="FQ59" s="231"/>
      <c r="FR59" s="231"/>
      <c r="FS59" s="231"/>
      <c r="FT59" s="231"/>
      <c r="FU59" s="231"/>
      <c r="FV59" s="231"/>
      <c r="FW59" s="231"/>
      <c r="FX59" s="231"/>
      <c r="FY59" s="231"/>
      <c r="FZ59" s="231"/>
      <c r="GA59" s="231"/>
      <c r="GB59" s="231"/>
      <c r="GC59" s="231"/>
      <c r="GD59" s="231"/>
      <c r="GE59" s="231"/>
      <c r="GF59" s="231"/>
      <c r="GG59" s="231"/>
      <c r="GH59" s="231"/>
      <c r="GI59" s="231"/>
      <c r="GJ59" s="231"/>
      <c r="GK59" s="231"/>
      <c r="GL59" s="231"/>
      <c r="GM59" s="231"/>
      <c r="GN59" s="231"/>
      <c r="GO59" s="231"/>
      <c r="GP59" s="231"/>
      <c r="GQ59" s="231"/>
      <c r="GR59" s="231"/>
      <c r="GS59" s="231"/>
      <c r="GT59" s="231"/>
      <c r="GU59" s="231"/>
      <c r="GV59" s="231"/>
      <c r="GW59" s="231"/>
      <c r="GX59" s="231"/>
      <c r="GY59" s="231"/>
      <c r="GZ59" s="231"/>
      <c r="HA59" s="231"/>
      <c r="HB59" s="231"/>
      <c r="HC59" s="231"/>
      <c r="HD59" s="231"/>
      <c r="HE59" s="231"/>
      <c r="HF59" s="231"/>
      <c r="HG59" s="231"/>
      <c r="HH59" s="231"/>
      <c r="HI59" s="231"/>
      <c r="HJ59" s="231"/>
      <c r="HK59" s="231"/>
      <c r="HL59" s="231"/>
      <c r="HM59" s="231"/>
      <c r="HN59" s="231"/>
      <c r="HO59" s="231"/>
      <c r="HP59" s="231"/>
      <c r="HQ59" s="231"/>
      <c r="HR59" s="231"/>
      <c r="HS59" s="231"/>
      <c r="HT59" s="231"/>
      <c r="HU59" s="231"/>
      <c r="HV59" s="231"/>
      <c r="HW59" s="231"/>
      <c r="HX59" s="231"/>
      <c r="HY59" s="231"/>
      <c r="HZ59" s="231"/>
      <c r="IA59" s="231"/>
      <c r="IB59" s="231"/>
      <c r="IC59" s="231"/>
      <c r="ID59" s="231"/>
      <c r="IE59" s="231"/>
      <c r="IF59" s="231"/>
      <c r="IG59" s="231"/>
      <c r="IH59" s="231"/>
      <c r="II59" s="231"/>
      <c r="IJ59" s="231"/>
      <c r="IK59" s="231"/>
      <c r="IL59" s="231"/>
      <c r="IM59" s="231"/>
      <c r="IN59" s="231"/>
      <c r="IO59" s="231"/>
      <c r="IP59" s="231"/>
      <c r="IQ59" s="231"/>
      <c r="IR59" s="231"/>
      <c r="IS59" s="231"/>
      <c r="IT59" s="231"/>
      <c r="IU59" s="231"/>
      <c r="IV59" s="231"/>
      <c r="IW59" s="231"/>
      <c r="IX59" s="231"/>
      <c r="IY59" s="231"/>
      <c r="IZ59" s="231"/>
      <c r="JA59" s="231"/>
      <c r="JB59" s="231"/>
      <c r="JC59" s="231"/>
      <c r="JD59" s="231"/>
      <c r="JE59" s="231"/>
      <c r="JF59" s="231"/>
      <c r="JG59" s="231"/>
      <c r="JH59" s="231"/>
      <c r="JI59" s="231"/>
      <c r="JJ59" s="231"/>
      <c r="JK59" s="231"/>
      <c r="JL59" s="231"/>
      <c r="JM59" s="231"/>
      <c r="JN59" s="231"/>
      <c r="JO59" s="231"/>
      <c r="JP59" s="231"/>
      <c r="JQ59" s="231"/>
      <c r="JR59" s="231"/>
      <c r="JS59" s="231"/>
      <c r="JT59" s="231"/>
      <c r="JU59" s="231"/>
      <c r="JV59" s="231"/>
      <c r="JW59" s="231"/>
      <c r="JX59" s="231"/>
      <c r="JY59" s="231"/>
      <c r="JZ59" s="231"/>
      <c r="KA59" s="231"/>
      <c r="KB59" s="231"/>
      <c r="KC59" s="231"/>
      <c r="KD59" s="231"/>
      <c r="KE59" s="231"/>
      <c r="KF59" s="231"/>
      <c r="KG59" s="231"/>
      <c r="KH59" s="231"/>
      <c r="KI59" s="231"/>
      <c r="KJ59" s="231"/>
      <c r="KK59" s="231"/>
      <c r="KL59" s="231"/>
      <c r="KM59" s="231"/>
      <c r="KN59" s="231"/>
      <c r="KO59" s="231"/>
      <c r="KP59" s="231"/>
      <c r="KQ59" s="231"/>
      <c r="KR59" s="231"/>
      <c r="KS59" s="231"/>
      <c r="KT59" s="231"/>
      <c r="KU59" s="231"/>
      <c r="KV59" s="231"/>
      <c r="KW59" s="231"/>
      <c r="KX59" s="231"/>
      <c r="KY59" s="231"/>
      <c r="KZ59" s="231"/>
      <c r="LA59" s="231"/>
      <c r="LB59" s="231"/>
      <c r="LC59" s="231"/>
      <c r="LD59" s="231"/>
      <c r="LE59" s="231"/>
      <c r="LF59" s="231"/>
      <c r="LG59" s="231"/>
      <c r="LH59" s="231"/>
      <c r="LI59" s="231"/>
      <c r="LJ59" s="231"/>
      <c r="LK59" s="231"/>
      <c r="LL59" s="231"/>
      <c r="LM59" s="231"/>
      <c r="LN59" s="231"/>
      <c r="LO59" s="231"/>
      <c r="LP59" s="231"/>
      <c r="LQ59" s="231"/>
      <c r="LR59" s="231"/>
      <c r="LS59" s="231"/>
      <c r="LT59" s="231"/>
      <c r="LU59" s="231"/>
      <c r="LV59" s="231"/>
      <c r="LW59" s="231"/>
      <c r="LX59" s="231"/>
      <c r="LY59" s="231"/>
      <c r="LZ59" s="231"/>
      <c r="MA59" s="231"/>
      <c r="MB59" s="231"/>
      <c r="MC59" s="231"/>
      <c r="MD59" s="231"/>
      <c r="ME59" s="231"/>
      <c r="MF59" s="231"/>
      <c r="MG59" s="231"/>
      <c r="MH59" s="231"/>
      <c r="MI59" s="231"/>
      <c r="MJ59" s="231"/>
      <c r="MK59" s="231"/>
      <c r="ML59" s="231"/>
      <c r="MM59" s="231"/>
      <c r="MN59" s="231"/>
      <c r="MO59" s="231"/>
      <c r="MP59" s="231"/>
      <c r="MQ59" s="231"/>
      <c r="MR59" s="231"/>
      <c r="MS59" s="231"/>
      <c r="MT59" s="231"/>
      <c r="MU59" s="231"/>
      <c r="MV59" s="231"/>
      <c r="MW59" s="231"/>
      <c r="MX59" s="231"/>
      <c r="MY59" s="231"/>
      <c r="MZ59" s="231"/>
      <c r="NA59" s="231"/>
      <c r="NB59" s="231"/>
      <c r="NC59" s="231"/>
      <c r="ND59" s="231"/>
      <c r="NE59" s="231"/>
      <c r="NF59" s="231"/>
      <c r="NG59" s="231"/>
      <c r="NH59" s="231"/>
      <c r="NI59" s="231"/>
      <c r="NJ59" s="231"/>
      <c r="NK59" s="231"/>
      <c r="NL59" s="231"/>
      <c r="NM59" s="231"/>
      <c r="NN59" s="231"/>
      <c r="NO59" s="231"/>
      <c r="NP59" s="231"/>
      <c r="NQ59" s="231"/>
      <c r="NR59" s="231"/>
      <c r="NS59" s="231"/>
      <c r="NT59" s="231"/>
      <c r="NU59" s="231"/>
      <c r="NV59" s="231"/>
      <c r="NW59" s="231"/>
      <c r="NX59" s="231"/>
      <c r="NY59" s="231"/>
      <c r="NZ59" s="231"/>
      <c r="OA59" s="231"/>
      <c r="OB59" s="231"/>
      <c r="OC59" s="231"/>
      <c r="OD59" s="231"/>
      <c r="OE59" s="231"/>
      <c r="OF59" s="231"/>
      <c r="OG59" s="231"/>
      <c r="OH59" s="231"/>
      <c r="OI59" s="231"/>
      <c r="OJ59" s="231"/>
      <c r="OK59" s="231"/>
      <c r="OL59" s="231"/>
      <c r="OM59" s="231"/>
      <c r="ON59" s="231"/>
      <c r="OO59" s="231"/>
      <c r="OP59" s="231"/>
      <c r="OQ59" s="231"/>
      <c r="OR59" s="231"/>
      <c r="OS59" s="231"/>
      <c r="OT59" s="231"/>
      <c r="OU59" s="231"/>
      <c r="OV59" s="231"/>
      <c r="OW59" s="231"/>
      <c r="OX59" s="231"/>
      <c r="OY59" s="231"/>
      <c r="OZ59" s="231"/>
      <c r="PA59" s="231"/>
      <c r="PB59" s="231"/>
      <c r="PC59" s="231"/>
      <c r="PD59" s="231"/>
      <c r="PE59" s="231"/>
      <c r="PF59" s="231"/>
      <c r="PG59" s="231"/>
      <c r="PH59" s="231"/>
      <c r="PI59" s="231"/>
      <c r="PJ59" s="231"/>
      <c r="PK59" s="231"/>
      <c r="PL59" s="231"/>
      <c r="PM59" s="231"/>
      <c r="PN59" s="231"/>
      <c r="PO59" s="231"/>
      <c r="PP59" s="231"/>
      <c r="PQ59" s="231"/>
      <c r="PR59" s="231"/>
      <c r="PS59" s="231"/>
      <c r="PT59" s="231"/>
      <c r="PU59" s="231"/>
      <c r="PV59" s="231"/>
      <c r="PW59" s="231"/>
      <c r="PX59" s="231"/>
      <c r="PY59" s="231"/>
      <c r="PZ59" s="231"/>
      <c r="QA59" s="231"/>
      <c r="QB59" s="231"/>
      <c r="QC59" s="231"/>
      <c r="QD59" s="231"/>
      <c r="QE59" s="231"/>
      <c r="QF59" s="231"/>
      <c r="QG59" s="231"/>
      <c r="QH59" s="231"/>
      <c r="QI59" s="231"/>
      <c r="QJ59" s="231"/>
      <c r="QK59" s="231"/>
      <c r="QL59" s="231"/>
      <c r="QM59" s="231"/>
      <c r="QN59" s="231"/>
      <c r="QO59" s="231"/>
      <c r="QP59" s="231"/>
      <c r="QQ59" s="231"/>
      <c r="QR59" s="231"/>
      <c r="QS59" s="231"/>
      <c r="QT59" s="231"/>
      <c r="QU59" s="231"/>
      <c r="QV59" s="231"/>
      <c r="QW59" s="231"/>
      <c r="QX59" s="231"/>
      <c r="QY59" s="231"/>
      <c r="QZ59" s="231"/>
      <c r="RA59" s="231"/>
      <c r="RB59" s="231"/>
      <c r="RC59" s="231"/>
      <c r="RD59" s="231"/>
      <c r="RE59" s="231"/>
      <c r="RF59" s="231"/>
      <c r="RG59" s="231"/>
      <c r="RH59" s="231"/>
      <c r="RI59" s="231"/>
      <c r="RJ59" s="231"/>
      <c r="RK59" s="231"/>
      <c r="RL59" s="231"/>
      <c r="RM59" s="231"/>
      <c r="RN59" s="231"/>
      <c r="RO59" s="231"/>
      <c r="RP59" s="231"/>
      <c r="RQ59" s="231"/>
      <c r="RR59" s="231"/>
      <c r="RS59" s="231"/>
      <c r="RT59" s="231"/>
      <c r="RU59" s="231"/>
      <c r="RV59" s="231"/>
      <c r="RW59" s="231"/>
      <c r="RX59" s="231"/>
      <c r="RY59" s="231"/>
      <c r="RZ59" s="231"/>
      <c r="SA59" s="231"/>
      <c r="SB59" s="231"/>
      <c r="SC59" s="231"/>
      <c r="SD59" s="231"/>
      <c r="SE59" s="231"/>
      <c r="SF59" s="231"/>
      <c r="SG59" s="231"/>
      <c r="SH59" s="231"/>
      <c r="SI59" s="231"/>
      <c r="SJ59" s="231"/>
      <c r="SK59" s="231"/>
      <c r="SL59" s="231"/>
      <c r="SM59" s="231"/>
      <c r="SN59" s="231"/>
      <c r="SO59" s="231"/>
      <c r="SP59" s="231"/>
      <c r="SQ59" s="231"/>
      <c r="SR59" s="231"/>
      <c r="SS59" s="231"/>
      <c r="ST59" s="231"/>
      <c r="SU59" s="231"/>
      <c r="SV59" s="231"/>
      <c r="SW59" s="231"/>
      <c r="SX59" s="231"/>
      <c r="SY59" s="231"/>
      <c r="SZ59" s="231"/>
      <c r="TA59" s="231"/>
      <c r="TB59" s="231"/>
      <c r="TC59" s="231"/>
    </row>
    <row r="60" spans="1:523" s="64" customFormat="1" ht="15.95" customHeight="1" x14ac:dyDescent="0.3">
      <c r="A60" s="62"/>
      <c r="B60" s="62"/>
      <c r="C60" s="62">
        <v>3235</v>
      </c>
      <c r="D60" s="62"/>
      <c r="E60" s="187" t="s">
        <v>103</v>
      </c>
      <c r="F60" s="63"/>
      <c r="G60" s="69"/>
      <c r="H60" s="170">
        <f t="shared" si="0"/>
        <v>19749</v>
      </c>
      <c r="I60" s="171">
        <f>SUM(I61:I62)</f>
        <v>19683</v>
      </c>
      <c r="J60" s="171">
        <f t="shared" ref="J60:N60" si="55">SUM(J61:J62)</f>
        <v>0</v>
      </c>
      <c r="K60" s="171">
        <f t="shared" si="55"/>
        <v>66</v>
      </c>
      <c r="L60" s="171">
        <f t="shared" si="55"/>
        <v>0</v>
      </c>
      <c r="M60" s="171">
        <f t="shared" si="55"/>
        <v>0</v>
      </c>
      <c r="N60" s="171">
        <f t="shared" si="55"/>
        <v>0</v>
      </c>
      <c r="O60" s="170">
        <f t="shared" si="8"/>
        <v>19749</v>
      </c>
      <c r="P60" s="171">
        <f>SUM(P61:P62)</f>
        <v>19683</v>
      </c>
      <c r="Q60" s="171">
        <f t="shared" ref="Q60:U60" si="56">SUM(Q61:Q62)</f>
        <v>0</v>
      </c>
      <c r="R60" s="171">
        <f t="shared" si="56"/>
        <v>66</v>
      </c>
      <c r="S60" s="171">
        <f t="shared" si="56"/>
        <v>0</v>
      </c>
      <c r="T60" s="171">
        <f t="shared" si="56"/>
        <v>0</v>
      </c>
      <c r="U60" s="171">
        <f t="shared" si="56"/>
        <v>0</v>
      </c>
      <c r="V60" s="171">
        <f t="shared" ref="V60" si="57">SUM(V61:V62)</f>
        <v>0</v>
      </c>
      <c r="W60" s="61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  <c r="EM60" s="230"/>
      <c r="EN60" s="230"/>
      <c r="EO60" s="230"/>
      <c r="EP60" s="230"/>
      <c r="EQ60" s="230"/>
      <c r="ER60" s="230"/>
      <c r="ES60" s="230"/>
      <c r="ET60" s="230"/>
      <c r="EU60" s="230"/>
      <c r="EV60" s="230"/>
      <c r="EW60" s="230"/>
      <c r="EX60" s="230"/>
      <c r="EY60" s="230"/>
      <c r="EZ60" s="230"/>
      <c r="FA60" s="230"/>
      <c r="FB60" s="230"/>
      <c r="FC60" s="230"/>
      <c r="FD60" s="230"/>
      <c r="FE60" s="230"/>
      <c r="FF60" s="230"/>
      <c r="FG60" s="230"/>
      <c r="FH60" s="230"/>
      <c r="FI60" s="230"/>
      <c r="FJ60" s="230"/>
      <c r="FK60" s="230"/>
      <c r="FL60" s="230"/>
      <c r="FM60" s="230"/>
      <c r="FN60" s="230"/>
      <c r="FO60" s="230"/>
      <c r="FP60" s="230"/>
      <c r="FQ60" s="230"/>
      <c r="FR60" s="230"/>
      <c r="FS60" s="230"/>
      <c r="FT60" s="230"/>
      <c r="FU60" s="230"/>
      <c r="FV60" s="230"/>
      <c r="FW60" s="230"/>
      <c r="FX60" s="230"/>
      <c r="FY60" s="230"/>
      <c r="FZ60" s="230"/>
      <c r="GA60" s="230"/>
      <c r="GB60" s="230"/>
      <c r="GC60" s="230"/>
      <c r="GD60" s="230"/>
      <c r="GE60" s="230"/>
      <c r="GF60" s="230"/>
      <c r="GG60" s="230"/>
      <c r="GH60" s="230"/>
      <c r="GI60" s="230"/>
      <c r="GJ60" s="230"/>
      <c r="GK60" s="230"/>
      <c r="GL60" s="230"/>
      <c r="GM60" s="230"/>
      <c r="GN60" s="230"/>
      <c r="GO60" s="230"/>
      <c r="GP60" s="230"/>
      <c r="GQ60" s="230"/>
      <c r="GR60" s="230"/>
      <c r="GS60" s="230"/>
      <c r="GT60" s="230"/>
      <c r="GU60" s="230"/>
      <c r="GV60" s="230"/>
      <c r="GW60" s="230"/>
      <c r="GX60" s="230"/>
      <c r="GY60" s="230"/>
      <c r="GZ60" s="230"/>
      <c r="HA60" s="230"/>
      <c r="HB60" s="230"/>
      <c r="HC60" s="230"/>
      <c r="HD60" s="230"/>
      <c r="HE60" s="230"/>
      <c r="HF60" s="230"/>
      <c r="HG60" s="230"/>
      <c r="HH60" s="230"/>
      <c r="HI60" s="230"/>
      <c r="HJ60" s="230"/>
      <c r="HK60" s="230"/>
      <c r="HL60" s="230"/>
      <c r="HM60" s="230"/>
      <c r="HN60" s="230"/>
      <c r="HO60" s="230"/>
      <c r="HP60" s="230"/>
      <c r="HQ60" s="230"/>
      <c r="HR60" s="230"/>
      <c r="HS60" s="230"/>
      <c r="HT60" s="230"/>
      <c r="HU60" s="230"/>
      <c r="HV60" s="230"/>
      <c r="HW60" s="230"/>
      <c r="HX60" s="230"/>
      <c r="HY60" s="230"/>
      <c r="HZ60" s="230"/>
      <c r="IA60" s="230"/>
      <c r="IB60" s="230"/>
      <c r="IC60" s="230"/>
      <c r="ID60" s="230"/>
      <c r="IE60" s="230"/>
      <c r="IF60" s="230"/>
      <c r="IG60" s="230"/>
      <c r="IH60" s="230"/>
      <c r="II60" s="230"/>
      <c r="IJ60" s="230"/>
      <c r="IK60" s="230"/>
      <c r="IL60" s="230"/>
      <c r="IM60" s="230"/>
      <c r="IN60" s="230"/>
      <c r="IO60" s="230"/>
      <c r="IP60" s="230"/>
      <c r="IQ60" s="230"/>
      <c r="IR60" s="230"/>
      <c r="IS60" s="230"/>
      <c r="IT60" s="230"/>
      <c r="IU60" s="230"/>
      <c r="IV60" s="230"/>
      <c r="IW60" s="230"/>
      <c r="IX60" s="230"/>
      <c r="IY60" s="230"/>
      <c r="IZ60" s="230"/>
      <c r="JA60" s="230"/>
      <c r="JB60" s="230"/>
      <c r="JC60" s="230"/>
      <c r="JD60" s="230"/>
      <c r="JE60" s="230"/>
      <c r="JF60" s="230"/>
      <c r="JG60" s="230"/>
      <c r="JH60" s="230"/>
      <c r="JI60" s="230"/>
      <c r="JJ60" s="230"/>
      <c r="JK60" s="230"/>
      <c r="JL60" s="230"/>
      <c r="JM60" s="230"/>
      <c r="JN60" s="230"/>
      <c r="JO60" s="230"/>
      <c r="JP60" s="230"/>
      <c r="JQ60" s="230"/>
      <c r="JR60" s="230"/>
      <c r="JS60" s="230"/>
      <c r="JT60" s="230"/>
      <c r="JU60" s="230"/>
      <c r="JV60" s="230"/>
      <c r="JW60" s="230"/>
      <c r="JX60" s="230"/>
      <c r="JY60" s="230"/>
      <c r="JZ60" s="230"/>
      <c r="KA60" s="230"/>
      <c r="KB60" s="230"/>
      <c r="KC60" s="230"/>
      <c r="KD60" s="230"/>
      <c r="KE60" s="230"/>
      <c r="KF60" s="230"/>
      <c r="KG60" s="230"/>
      <c r="KH60" s="230"/>
      <c r="KI60" s="230"/>
      <c r="KJ60" s="230"/>
      <c r="KK60" s="230"/>
      <c r="KL60" s="230"/>
      <c r="KM60" s="230"/>
      <c r="KN60" s="230"/>
      <c r="KO60" s="230"/>
      <c r="KP60" s="230"/>
      <c r="KQ60" s="230"/>
      <c r="KR60" s="230"/>
      <c r="KS60" s="230"/>
      <c r="KT60" s="230"/>
      <c r="KU60" s="230"/>
      <c r="KV60" s="230"/>
      <c r="KW60" s="230"/>
      <c r="KX60" s="230"/>
      <c r="KY60" s="230"/>
      <c r="KZ60" s="230"/>
      <c r="LA60" s="230"/>
      <c r="LB60" s="230"/>
      <c r="LC60" s="230"/>
      <c r="LD60" s="230"/>
      <c r="LE60" s="230"/>
      <c r="LF60" s="230"/>
      <c r="LG60" s="230"/>
      <c r="LH60" s="230"/>
      <c r="LI60" s="230"/>
      <c r="LJ60" s="230"/>
      <c r="LK60" s="230"/>
      <c r="LL60" s="230"/>
      <c r="LM60" s="230"/>
      <c r="LN60" s="230"/>
      <c r="LO60" s="230"/>
      <c r="LP60" s="230"/>
      <c r="LQ60" s="230"/>
      <c r="LR60" s="230"/>
      <c r="LS60" s="230"/>
      <c r="LT60" s="230"/>
      <c r="LU60" s="230"/>
      <c r="LV60" s="230"/>
      <c r="LW60" s="230"/>
      <c r="LX60" s="230"/>
      <c r="LY60" s="230"/>
      <c r="LZ60" s="230"/>
      <c r="MA60" s="230"/>
      <c r="MB60" s="230"/>
      <c r="MC60" s="230"/>
      <c r="MD60" s="230"/>
      <c r="ME60" s="230"/>
      <c r="MF60" s="230"/>
      <c r="MG60" s="230"/>
      <c r="MH60" s="230"/>
      <c r="MI60" s="230"/>
      <c r="MJ60" s="230"/>
      <c r="MK60" s="230"/>
      <c r="ML60" s="230"/>
      <c r="MM60" s="230"/>
      <c r="MN60" s="230"/>
      <c r="MO60" s="230"/>
      <c r="MP60" s="230"/>
      <c r="MQ60" s="230"/>
      <c r="MR60" s="230"/>
      <c r="MS60" s="230"/>
      <c r="MT60" s="230"/>
      <c r="MU60" s="230"/>
      <c r="MV60" s="230"/>
      <c r="MW60" s="230"/>
      <c r="MX60" s="230"/>
      <c r="MY60" s="230"/>
      <c r="MZ60" s="230"/>
      <c r="NA60" s="230"/>
      <c r="NB60" s="230"/>
      <c r="NC60" s="230"/>
      <c r="ND60" s="230"/>
      <c r="NE60" s="230"/>
      <c r="NF60" s="230"/>
      <c r="NG60" s="230"/>
      <c r="NH60" s="230"/>
      <c r="NI60" s="230"/>
      <c r="NJ60" s="230"/>
      <c r="NK60" s="230"/>
      <c r="NL60" s="230"/>
      <c r="NM60" s="230"/>
      <c r="NN60" s="230"/>
      <c r="NO60" s="230"/>
      <c r="NP60" s="230"/>
      <c r="NQ60" s="230"/>
      <c r="NR60" s="230"/>
      <c r="NS60" s="230"/>
      <c r="NT60" s="230"/>
      <c r="NU60" s="230"/>
      <c r="NV60" s="230"/>
      <c r="NW60" s="230"/>
      <c r="NX60" s="230"/>
      <c r="NY60" s="230"/>
      <c r="NZ60" s="230"/>
      <c r="OA60" s="230"/>
      <c r="OB60" s="230"/>
      <c r="OC60" s="230"/>
      <c r="OD60" s="230"/>
      <c r="OE60" s="230"/>
      <c r="OF60" s="230"/>
      <c r="OG60" s="230"/>
      <c r="OH60" s="230"/>
      <c r="OI60" s="230"/>
      <c r="OJ60" s="230"/>
      <c r="OK60" s="230"/>
      <c r="OL60" s="230"/>
      <c r="OM60" s="230"/>
      <c r="ON60" s="230"/>
      <c r="OO60" s="230"/>
      <c r="OP60" s="230"/>
      <c r="OQ60" s="230"/>
      <c r="OR60" s="230"/>
      <c r="OS60" s="230"/>
      <c r="OT60" s="230"/>
      <c r="OU60" s="230"/>
      <c r="OV60" s="230"/>
      <c r="OW60" s="230"/>
      <c r="OX60" s="230"/>
      <c r="OY60" s="230"/>
      <c r="OZ60" s="230"/>
      <c r="PA60" s="230"/>
      <c r="PB60" s="230"/>
      <c r="PC60" s="230"/>
      <c r="PD60" s="230"/>
      <c r="PE60" s="230"/>
      <c r="PF60" s="230"/>
      <c r="PG60" s="230"/>
      <c r="PH60" s="230"/>
      <c r="PI60" s="230"/>
      <c r="PJ60" s="230"/>
      <c r="PK60" s="230"/>
      <c r="PL60" s="230"/>
      <c r="PM60" s="230"/>
      <c r="PN60" s="230"/>
      <c r="PO60" s="230"/>
      <c r="PP60" s="230"/>
      <c r="PQ60" s="230"/>
      <c r="PR60" s="230"/>
      <c r="PS60" s="230"/>
      <c r="PT60" s="230"/>
      <c r="PU60" s="230"/>
      <c r="PV60" s="230"/>
      <c r="PW60" s="230"/>
      <c r="PX60" s="230"/>
      <c r="PY60" s="230"/>
      <c r="PZ60" s="230"/>
      <c r="QA60" s="230"/>
      <c r="QB60" s="230"/>
      <c r="QC60" s="230"/>
      <c r="QD60" s="230"/>
      <c r="QE60" s="230"/>
      <c r="QF60" s="230"/>
      <c r="QG60" s="230"/>
      <c r="QH60" s="230"/>
      <c r="QI60" s="230"/>
      <c r="QJ60" s="230"/>
      <c r="QK60" s="230"/>
      <c r="QL60" s="230"/>
      <c r="QM60" s="230"/>
      <c r="QN60" s="230"/>
      <c r="QO60" s="230"/>
      <c r="QP60" s="230"/>
      <c r="QQ60" s="230"/>
      <c r="QR60" s="230"/>
      <c r="QS60" s="230"/>
      <c r="QT60" s="230"/>
      <c r="QU60" s="230"/>
      <c r="QV60" s="230"/>
      <c r="QW60" s="230"/>
      <c r="QX60" s="230"/>
      <c r="QY60" s="230"/>
      <c r="QZ60" s="230"/>
      <c r="RA60" s="230"/>
      <c r="RB60" s="230"/>
      <c r="RC60" s="230"/>
      <c r="RD60" s="230"/>
      <c r="RE60" s="230"/>
      <c r="RF60" s="230"/>
      <c r="RG60" s="230"/>
      <c r="RH60" s="230"/>
      <c r="RI60" s="230"/>
      <c r="RJ60" s="230"/>
      <c r="RK60" s="230"/>
      <c r="RL60" s="230"/>
      <c r="RM60" s="230"/>
      <c r="RN60" s="230"/>
      <c r="RO60" s="230"/>
      <c r="RP60" s="230"/>
      <c r="RQ60" s="230"/>
      <c r="RR60" s="230"/>
      <c r="RS60" s="230"/>
      <c r="RT60" s="230"/>
      <c r="RU60" s="230"/>
      <c r="RV60" s="230"/>
      <c r="RW60" s="230"/>
      <c r="RX60" s="230"/>
      <c r="RY60" s="230"/>
      <c r="RZ60" s="230"/>
      <c r="SA60" s="230"/>
      <c r="SB60" s="230"/>
      <c r="SC60" s="230"/>
      <c r="SD60" s="230"/>
      <c r="SE60" s="230"/>
      <c r="SF60" s="230"/>
      <c r="SG60" s="230"/>
      <c r="SH60" s="230"/>
      <c r="SI60" s="230"/>
      <c r="SJ60" s="230"/>
      <c r="SK60" s="230"/>
      <c r="SL60" s="230"/>
      <c r="SM60" s="230"/>
      <c r="SN60" s="230"/>
      <c r="SO60" s="230"/>
      <c r="SP60" s="230"/>
      <c r="SQ60" s="230"/>
      <c r="SR60" s="230"/>
      <c r="SS60" s="230"/>
      <c r="ST60" s="230"/>
      <c r="SU60" s="230"/>
      <c r="SV60" s="230"/>
      <c r="SW60" s="230"/>
      <c r="SX60" s="230"/>
      <c r="SY60" s="230"/>
      <c r="SZ60" s="230"/>
      <c r="TA60" s="230"/>
      <c r="TB60" s="230"/>
      <c r="TC60" s="230"/>
    </row>
    <row r="61" spans="1:523" s="58" customFormat="1" ht="15.95" customHeight="1" x14ac:dyDescent="0.3">
      <c r="A61" s="65"/>
      <c r="B61" s="65"/>
      <c r="C61" s="66"/>
      <c r="D61" s="65">
        <v>32352</v>
      </c>
      <c r="E61" s="189" t="s">
        <v>176</v>
      </c>
      <c r="H61" s="172">
        <f>SUM(I61:N61)</f>
        <v>19683</v>
      </c>
      <c r="I61" s="173">
        <v>19683</v>
      </c>
      <c r="J61" s="173"/>
      <c r="K61" s="173"/>
      <c r="L61" s="173"/>
      <c r="M61" s="173"/>
      <c r="N61" s="173"/>
      <c r="O61" s="172">
        <f t="shared" si="8"/>
        <v>19683</v>
      </c>
      <c r="P61" s="173">
        <v>19683</v>
      </c>
      <c r="Q61" s="173"/>
      <c r="R61" s="173"/>
      <c r="S61" s="173"/>
      <c r="T61" s="173"/>
      <c r="U61" s="173"/>
      <c r="V61" s="173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  <c r="EF61" s="231"/>
      <c r="EG61" s="231"/>
      <c r="EH61" s="231"/>
      <c r="EI61" s="231"/>
      <c r="EJ61" s="231"/>
      <c r="EK61" s="231"/>
      <c r="EL61" s="231"/>
      <c r="EM61" s="231"/>
      <c r="EN61" s="231"/>
      <c r="EO61" s="231"/>
      <c r="EP61" s="231"/>
      <c r="EQ61" s="231"/>
      <c r="ER61" s="231"/>
      <c r="ES61" s="231"/>
      <c r="ET61" s="231"/>
      <c r="EU61" s="231"/>
      <c r="EV61" s="231"/>
      <c r="EW61" s="231"/>
      <c r="EX61" s="231"/>
      <c r="EY61" s="231"/>
      <c r="EZ61" s="231"/>
      <c r="FA61" s="231"/>
      <c r="FB61" s="231"/>
      <c r="FC61" s="231"/>
      <c r="FD61" s="231"/>
      <c r="FE61" s="231"/>
      <c r="FF61" s="231"/>
      <c r="FG61" s="231"/>
      <c r="FH61" s="231"/>
      <c r="FI61" s="231"/>
      <c r="FJ61" s="231"/>
      <c r="FK61" s="231"/>
      <c r="FL61" s="231"/>
      <c r="FM61" s="231"/>
      <c r="FN61" s="231"/>
      <c r="FO61" s="231"/>
      <c r="FP61" s="231"/>
      <c r="FQ61" s="231"/>
      <c r="FR61" s="231"/>
      <c r="FS61" s="231"/>
      <c r="FT61" s="231"/>
      <c r="FU61" s="231"/>
      <c r="FV61" s="231"/>
      <c r="FW61" s="231"/>
      <c r="FX61" s="231"/>
      <c r="FY61" s="231"/>
      <c r="FZ61" s="231"/>
      <c r="GA61" s="231"/>
      <c r="GB61" s="231"/>
      <c r="GC61" s="231"/>
      <c r="GD61" s="231"/>
      <c r="GE61" s="231"/>
      <c r="GF61" s="231"/>
      <c r="GG61" s="231"/>
      <c r="GH61" s="231"/>
      <c r="GI61" s="231"/>
      <c r="GJ61" s="231"/>
      <c r="GK61" s="231"/>
      <c r="GL61" s="231"/>
      <c r="GM61" s="231"/>
      <c r="GN61" s="231"/>
      <c r="GO61" s="231"/>
      <c r="GP61" s="231"/>
      <c r="GQ61" s="231"/>
      <c r="GR61" s="231"/>
      <c r="GS61" s="231"/>
      <c r="GT61" s="231"/>
      <c r="GU61" s="231"/>
      <c r="GV61" s="231"/>
      <c r="GW61" s="231"/>
      <c r="GX61" s="231"/>
      <c r="GY61" s="231"/>
      <c r="GZ61" s="231"/>
      <c r="HA61" s="231"/>
      <c r="HB61" s="231"/>
      <c r="HC61" s="231"/>
      <c r="HD61" s="231"/>
      <c r="HE61" s="231"/>
      <c r="HF61" s="231"/>
      <c r="HG61" s="231"/>
      <c r="HH61" s="231"/>
      <c r="HI61" s="231"/>
      <c r="HJ61" s="231"/>
      <c r="HK61" s="231"/>
      <c r="HL61" s="231"/>
      <c r="HM61" s="231"/>
      <c r="HN61" s="231"/>
      <c r="HO61" s="231"/>
      <c r="HP61" s="231"/>
      <c r="HQ61" s="231"/>
      <c r="HR61" s="231"/>
      <c r="HS61" s="231"/>
      <c r="HT61" s="231"/>
      <c r="HU61" s="231"/>
      <c r="HV61" s="231"/>
      <c r="HW61" s="231"/>
      <c r="HX61" s="231"/>
      <c r="HY61" s="231"/>
      <c r="HZ61" s="231"/>
      <c r="IA61" s="231"/>
      <c r="IB61" s="231"/>
      <c r="IC61" s="231"/>
      <c r="ID61" s="231"/>
      <c r="IE61" s="231"/>
      <c r="IF61" s="231"/>
      <c r="IG61" s="231"/>
      <c r="IH61" s="231"/>
      <c r="II61" s="231"/>
      <c r="IJ61" s="231"/>
      <c r="IK61" s="231"/>
      <c r="IL61" s="231"/>
      <c r="IM61" s="231"/>
      <c r="IN61" s="231"/>
      <c r="IO61" s="231"/>
      <c r="IP61" s="231"/>
      <c r="IQ61" s="231"/>
      <c r="IR61" s="231"/>
      <c r="IS61" s="231"/>
      <c r="IT61" s="231"/>
      <c r="IU61" s="231"/>
      <c r="IV61" s="231"/>
      <c r="IW61" s="231"/>
      <c r="IX61" s="231"/>
      <c r="IY61" s="231"/>
      <c r="IZ61" s="231"/>
      <c r="JA61" s="231"/>
      <c r="JB61" s="231"/>
      <c r="JC61" s="231"/>
      <c r="JD61" s="231"/>
      <c r="JE61" s="231"/>
      <c r="JF61" s="231"/>
      <c r="JG61" s="231"/>
      <c r="JH61" s="231"/>
      <c r="JI61" s="231"/>
      <c r="JJ61" s="231"/>
      <c r="JK61" s="231"/>
      <c r="JL61" s="231"/>
      <c r="JM61" s="231"/>
      <c r="JN61" s="231"/>
      <c r="JO61" s="231"/>
      <c r="JP61" s="231"/>
      <c r="JQ61" s="231"/>
      <c r="JR61" s="231"/>
      <c r="JS61" s="231"/>
      <c r="JT61" s="231"/>
      <c r="JU61" s="231"/>
      <c r="JV61" s="231"/>
      <c r="JW61" s="231"/>
      <c r="JX61" s="231"/>
      <c r="JY61" s="231"/>
      <c r="JZ61" s="231"/>
      <c r="KA61" s="231"/>
      <c r="KB61" s="231"/>
      <c r="KC61" s="231"/>
      <c r="KD61" s="231"/>
      <c r="KE61" s="231"/>
      <c r="KF61" s="231"/>
      <c r="KG61" s="231"/>
      <c r="KH61" s="231"/>
      <c r="KI61" s="231"/>
      <c r="KJ61" s="231"/>
      <c r="KK61" s="231"/>
      <c r="KL61" s="231"/>
      <c r="KM61" s="231"/>
      <c r="KN61" s="231"/>
      <c r="KO61" s="231"/>
      <c r="KP61" s="231"/>
      <c r="KQ61" s="231"/>
      <c r="KR61" s="231"/>
      <c r="KS61" s="231"/>
      <c r="KT61" s="231"/>
      <c r="KU61" s="231"/>
      <c r="KV61" s="231"/>
      <c r="KW61" s="231"/>
      <c r="KX61" s="231"/>
      <c r="KY61" s="231"/>
      <c r="KZ61" s="231"/>
      <c r="LA61" s="231"/>
      <c r="LB61" s="231"/>
      <c r="LC61" s="231"/>
      <c r="LD61" s="231"/>
      <c r="LE61" s="231"/>
      <c r="LF61" s="231"/>
      <c r="LG61" s="231"/>
      <c r="LH61" s="231"/>
      <c r="LI61" s="231"/>
      <c r="LJ61" s="231"/>
      <c r="LK61" s="231"/>
      <c r="LL61" s="231"/>
      <c r="LM61" s="231"/>
      <c r="LN61" s="231"/>
      <c r="LO61" s="231"/>
      <c r="LP61" s="231"/>
      <c r="LQ61" s="231"/>
      <c r="LR61" s="231"/>
      <c r="LS61" s="231"/>
      <c r="LT61" s="231"/>
      <c r="LU61" s="231"/>
      <c r="LV61" s="231"/>
      <c r="LW61" s="231"/>
      <c r="LX61" s="231"/>
      <c r="LY61" s="231"/>
      <c r="LZ61" s="231"/>
      <c r="MA61" s="231"/>
      <c r="MB61" s="231"/>
      <c r="MC61" s="231"/>
      <c r="MD61" s="231"/>
      <c r="ME61" s="231"/>
      <c r="MF61" s="231"/>
      <c r="MG61" s="231"/>
      <c r="MH61" s="231"/>
      <c r="MI61" s="231"/>
      <c r="MJ61" s="231"/>
      <c r="MK61" s="231"/>
      <c r="ML61" s="231"/>
      <c r="MM61" s="231"/>
      <c r="MN61" s="231"/>
      <c r="MO61" s="231"/>
      <c r="MP61" s="231"/>
      <c r="MQ61" s="231"/>
      <c r="MR61" s="231"/>
      <c r="MS61" s="231"/>
      <c r="MT61" s="231"/>
      <c r="MU61" s="231"/>
      <c r="MV61" s="231"/>
      <c r="MW61" s="231"/>
      <c r="MX61" s="231"/>
      <c r="MY61" s="231"/>
      <c r="MZ61" s="231"/>
      <c r="NA61" s="231"/>
      <c r="NB61" s="231"/>
      <c r="NC61" s="231"/>
      <c r="ND61" s="231"/>
      <c r="NE61" s="231"/>
      <c r="NF61" s="231"/>
      <c r="NG61" s="231"/>
      <c r="NH61" s="231"/>
      <c r="NI61" s="231"/>
      <c r="NJ61" s="231"/>
      <c r="NK61" s="231"/>
      <c r="NL61" s="231"/>
      <c r="NM61" s="231"/>
      <c r="NN61" s="231"/>
      <c r="NO61" s="231"/>
      <c r="NP61" s="231"/>
      <c r="NQ61" s="231"/>
      <c r="NR61" s="231"/>
      <c r="NS61" s="231"/>
      <c r="NT61" s="231"/>
      <c r="NU61" s="231"/>
      <c r="NV61" s="231"/>
      <c r="NW61" s="231"/>
      <c r="NX61" s="231"/>
      <c r="NY61" s="231"/>
      <c r="NZ61" s="231"/>
      <c r="OA61" s="231"/>
      <c r="OB61" s="231"/>
      <c r="OC61" s="231"/>
      <c r="OD61" s="231"/>
      <c r="OE61" s="231"/>
      <c r="OF61" s="231"/>
      <c r="OG61" s="231"/>
      <c r="OH61" s="231"/>
      <c r="OI61" s="231"/>
      <c r="OJ61" s="231"/>
      <c r="OK61" s="231"/>
      <c r="OL61" s="231"/>
      <c r="OM61" s="231"/>
      <c r="ON61" s="231"/>
      <c r="OO61" s="231"/>
      <c r="OP61" s="231"/>
      <c r="OQ61" s="231"/>
      <c r="OR61" s="231"/>
      <c r="OS61" s="231"/>
      <c r="OT61" s="231"/>
      <c r="OU61" s="231"/>
      <c r="OV61" s="231"/>
      <c r="OW61" s="231"/>
      <c r="OX61" s="231"/>
      <c r="OY61" s="231"/>
      <c r="OZ61" s="231"/>
      <c r="PA61" s="231"/>
      <c r="PB61" s="231"/>
      <c r="PC61" s="231"/>
      <c r="PD61" s="231"/>
      <c r="PE61" s="231"/>
      <c r="PF61" s="231"/>
      <c r="PG61" s="231"/>
      <c r="PH61" s="231"/>
      <c r="PI61" s="231"/>
      <c r="PJ61" s="231"/>
      <c r="PK61" s="231"/>
      <c r="PL61" s="231"/>
      <c r="PM61" s="231"/>
      <c r="PN61" s="231"/>
      <c r="PO61" s="231"/>
      <c r="PP61" s="231"/>
      <c r="PQ61" s="231"/>
      <c r="PR61" s="231"/>
      <c r="PS61" s="231"/>
      <c r="PT61" s="231"/>
      <c r="PU61" s="231"/>
      <c r="PV61" s="231"/>
      <c r="PW61" s="231"/>
      <c r="PX61" s="231"/>
      <c r="PY61" s="231"/>
      <c r="PZ61" s="231"/>
      <c r="QA61" s="231"/>
      <c r="QB61" s="231"/>
      <c r="QC61" s="231"/>
      <c r="QD61" s="231"/>
      <c r="QE61" s="231"/>
      <c r="QF61" s="231"/>
      <c r="QG61" s="231"/>
      <c r="QH61" s="231"/>
      <c r="QI61" s="231"/>
      <c r="QJ61" s="231"/>
      <c r="QK61" s="231"/>
      <c r="QL61" s="231"/>
      <c r="QM61" s="231"/>
      <c r="QN61" s="231"/>
      <c r="QO61" s="231"/>
      <c r="QP61" s="231"/>
      <c r="QQ61" s="231"/>
      <c r="QR61" s="231"/>
      <c r="QS61" s="231"/>
      <c r="QT61" s="231"/>
      <c r="QU61" s="231"/>
      <c r="QV61" s="231"/>
      <c r="QW61" s="231"/>
      <c r="QX61" s="231"/>
      <c r="QY61" s="231"/>
      <c r="QZ61" s="231"/>
      <c r="RA61" s="231"/>
      <c r="RB61" s="231"/>
      <c r="RC61" s="231"/>
      <c r="RD61" s="231"/>
      <c r="RE61" s="231"/>
      <c r="RF61" s="231"/>
      <c r="RG61" s="231"/>
      <c r="RH61" s="231"/>
      <c r="RI61" s="231"/>
      <c r="RJ61" s="231"/>
      <c r="RK61" s="231"/>
      <c r="RL61" s="231"/>
      <c r="RM61" s="231"/>
      <c r="RN61" s="231"/>
      <c r="RO61" s="231"/>
      <c r="RP61" s="231"/>
      <c r="RQ61" s="231"/>
      <c r="RR61" s="231"/>
      <c r="RS61" s="231"/>
      <c r="RT61" s="231"/>
      <c r="RU61" s="231"/>
      <c r="RV61" s="231"/>
      <c r="RW61" s="231"/>
      <c r="RX61" s="231"/>
      <c r="RY61" s="231"/>
      <c r="RZ61" s="231"/>
      <c r="SA61" s="231"/>
      <c r="SB61" s="231"/>
      <c r="SC61" s="231"/>
      <c r="SD61" s="231"/>
      <c r="SE61" s="231"/>
      <c r="SF61" s="231"/>
      <c r="SG61" s="231"/>
      <c r="SH61" s="231"/>
      <c r="SI61" s="231"/>
      <c r="SJ61" s="231"/>
      <c r="SK61" s="231"/>
      <c r="SL61" s="231"/>
      <c r="SM61" s="231"/>
      <c r="SN61" s="231"/>
      <c r="SO61" s="231"/>
      <c r="SP61" s="231"/>
      <c r="SQ61" s="231"/>
      <c r="SR61" s="231"/>
      <c r="SS61" s="231"/>
      <c r="ST61" s="231"/>
      <c r="SU61" s="231"/>
      <c r="SV61" s="231"/>
      <c r="SW61" s="231"/>
      <c r="SX61" s="231"/>
      <c r="SY61" s="231"/>
      <c r="SZ61" s="231"/>
      <c r="TA61" s="231"/>
      <c r="TB61" s="231"/>
      <c r="TC61" s="231"/>
    </row>
    <row r="62" spans="1:523" s="58" customFormat="1" ht="15.95" customHeight="1" x14ac:dyDescent="0.3">
      <c r="A62" s="65"/>
      <c r="B62" s="65"/>
      <c r="C62" s="66"/>
      <c r="D62" s="65">
        <v>32354</v>
      </c>
      <c r="E62" s="189" t="s">
        <v>104</v>
      </c>
      <c r="H62" s="172">
        <f t="shared" si="0"/>
        <v>66</v>
      </c>
      <c r="I62" s="173"/>
      <c r="J62" s="173"/>
      <c r="K62" s="173">
        <v>66</v>
      </c>
      <c r="L62" s="173"/>
      <c r="M62" s="173"/>
      <c r="N62" s="173"/>
      <c r="O62" s="172">
        <f t="shared" si="8"/>
        <v>66</v>
      </c>
      <c r="P62" s="173"/>
      <c r="Q62" s="173"/>
      <c r="R62" s="173">
        <v>66</v>
      </c>
      <c r="S62" s="173"/>
      <c r="T62" s="173"/>
      <c r="U62" s="173"/>
      <c r="V62" s="173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  <c r="EI62" s="231"/>
      <c r="EJ62" s="231"/>
      <c r="EK62" s="231"/>
      <c r="EL62" s="231"/>
      <c r="EM62" s="231"/>
      <c r="EN62" s="231"/>
      <c r="EO62" s="231"/>
      <c r="EP62" s="231"/>
      <c r="EQ62" s="231"/>
      <c r="ER62" s="231"/>
      <c r="ES62" s="231"/>
      <c r="ET62" s="231"/>
      <c r="EU62" s="231"/>
      <c r="EV62" s="231"/>
      <c r="EW62" s="231"/>
      <c r="EX62" s="231"/>
      <c r="EY62" s="231"/>
      <c r="EZ62" s="231"/>
      <c r="FA62" s="231"/>
      <c r="FB62" s="231"/>
      <c r="FC62" s="231"/>
      <c r="FD62" s="231"/>
      <c r="FE62" s="231"/>
      <c r="FF62" s="231"/>
      <c r="FG62" s="231"/>
      <c r="FH62" s="231"/>
      <c r="FI62" s="231"/>
      <c r="FJ62" s="231"/>
      <c r="FK62" s="231"/>
      <c r="FL62" s="231"/>
      <c r="FM62" s="231"/>
      <c r="FN62" s="231"/>
      <c r="FO62" s="231"/>
      <c r="FP62" s="231"/>
      <c r="FQ62" s="231"/>
      <c r="FR62" s="231"/>
      <c r="FS62" s="231"/>
      <c r="FT62" s="231"/>
      <c r="FU62" s="231"/>
      <c r="FV62" s="231"/>
      <c r="FW62" s="231"/>
      <c r="FX62" s="231"/>
      <c r="FY62" s="231"/>
      <c r="FZ62" s="231"/>
      <c r="GA62" s="231"/>
      <c r="GB62" s="231"/>
      <c r="GC62" s="231"/>
      <c r="GD62" s="231"/>
      <c r="GE62" s="231"/>
      <c r="GF62" s="231"/>
      <c r="GG62" s="231"/>
      <c r="GH62" s="231"/>
      <c r="GI62" s="231"/>
      <c r="GJ62" s="231"/>
      <c r="GK62" s="231"/>
      <c r="GL62" s="231"/>
      <c r="GM62" s="231"/>
      <c r="GN62" s="231"/>
      <c r="GO62" s="231"/>
      <c r="GP62" s="231"/>
      <c r="GQ62" s="231"/>
      <c r="GR62" s="231"/>
      <c r="GS62" s="231"/>
      <c r="GT62" s="231"/>
      <c r="GU62" s="231"/>
      <c r="GV62" s="231"/>
      <c r="GW62" s="231"/>
      <c r="GX62" s="231"/>
      <c r="GY62" s="231"/>
      <c r="GZ62" s="231"/>
      <c r="HA62" s="231"/>
      <c r="HB62" s="231"/>
      <c r="HC62" s="231"/>
      <c r="HD62" s="231"/>
      <c r="HE62" s="231"/>
      <c r="HF62" s="231"/>
      <c r="HG62" s="231"/>
      <c r="HH62" s="231"/>
      <c r="HI62" s="231"/>
      <c r="HJ62" s="231"/>
      <c r="HK62" s="231"/>
      <c r="HL62" s="231"/>
      <c r="HM62" s="231"/>
      <c r="HN62" s="231"/>
      <c r="HO62" s="231"/>
      <c r="HP62" s="231"/>
      <c r="HQ62" s="231"/>
      <c r="HR62" s="231"/>
      <c r="HS62" s="231"/>
      <c r="HT62" s="231"/>
      <c r="HU62" s="231"/>
      <c r="HV62" s="231"/>
      <c r="HW62" s="231"/>
      <c r="HX62" s="231"/>
      <c r="HY62" s="231"/>
      <c r="HZ62" s="231"/>
      <c r="IA62" s="231"/>
      <c r="IB62" s="231"/>
      <c r="IC62" s="231"/>
      <c r="ID62" s="231"/>
      <c r="IE62" s="231"/>
      <c r="IF62" s="231"/>
      <c r="IG62" s="231"/>
      <c r="IH62" s="231"/>
      <c r="II62" s="231"/>
      <c r="IJ62" s="231"/>
      <c r="IK62" s="231"/>
      <c r="IL62" s="231"/>
      <c r="IM62" s="231"/>
      <c r="IN62" s="231"/>
      <c r="IO62" s="231"/>
      <c r="IP62" s="231"/>
      <c r="IQ62" s="231"/>
      <c r="IR62" s="231"/>
      <c r="IS62" s="231"/>
      <c r="IT62" s="231"/>
      <c r="IU62" s="231"/>
      <c r="IV62" s="231"/>
      <c r="IW62" s="231"/>
      <c r="IX62" s="231"/>
      <c r="IY62" s="231"/>
      <c r="IZ62" s="231"/>
      <c r="JA62" s="231"/>
      <c r="JB62" s="231"/>
      <c r="JC62" s="231"/>
      <c r="JD62" s="231"/>
      <c r="JE62" s="231"/>
      <c r="JF62" s="231"/>
      <c r="JG62" s="231"/>
      <c r="JH62" s="231"/>
      <c r="JI62" s="231"/>
      <c r="JJ62" s="231"/>
      <c r="JK62" s="231"/>
      <c r="JL62" s="231"/>
      <c r="JM62" s="231"/>
      <c r="JN62" s="231"/>
      <c r="JO62" s="231"/>
      <c r="JP62" s="231"/>
      <c r="JQ62" s="231"/>
      <c r="JR62" s="231"/>
      <c r="JS62" s="231"/>
      <c r="JT62" s="231"/>
      <c r="JU62" s="231"/>
      <c r="JV62" s="231"/>
      <c r="JW62" s="231"/>
      <c r="JX62" s="231"/>
      <c r="JY62" s="231"/>
      <c r="JZ62" s="231"/>
      <c r="KA62" s="231"/>
      <c r="KB62" s="231"/>
      <c r="KC62" s="231"/>
      <c r="KD62" s="231"/>
      <c r="KE62" s="231"/>
      <c r="KF62" s="231"/>
      <c r="KG62" s="231"/>
      <c r="KH62" s="231"/>
      <c r="KI62" s="231"/>
      <c r="KJ62" s="231"/>
      <c r="KK62" s="231"/>
      <c r="KL62" s="231"/>
      <c r="KM62" s="231"/>
      <c r="KN62" s="231"/>
      <c r="KO62" s="231"/>
      <c r="KP62" s="231"/>
      <c r="KQ62" s="231"/>
      <c r="KR62" s="231"/>
      <c r="KS62" s="231"/>
      <c r="KT62" s="231"/>
      <c r="KU62" s="231"/>
      <c r="KV62" s="231"/>
      <c r="KW62" s="231"/>
      <c r="KX62" s="231"/>
      <c r="KY62" s="231"/>
      <c r="KZ62" s="231"/>
      <c r="LA62" s="231"/>
      <c r="LB62" s="231"/>
      <c r="LC62" s="231"/>
      <c r="LD62" s="231"/>
      <c r="LE62" s="231"/>
      <c r="LF62" s="231"/>
      <c r="LG62" s="231"/>
      <c r="LH62" s="231"/>
      <c r="LI62" s="231"/>
      <c r="LJ62" s="231"/>
      <c r="LK62" s="231"/>
      <c r="LL62" s="231"/>
      <c r="LM62" s="231"/>
      <c r="LN62" s="231"/>
      <c r="LO62" s="231"/>
      <c r="LP62" s="231"/>
      <c r="LQ62" s="231"/>
      <c r="LR62" s="231"/>
      <c r="LS62" s="231"/>
      <c r="LT62" s="231"/>
      <c r="LU62" s="231"/>
      <c r="LV62" s="231"/>
      <c r="LW62" s="231"/>
      <c r="LX62" s="231"/>
      <c r="LY62" s="231"/>
      <c r="LZ62" s="231"/>
      <c r="MA62" s="231"/>
      <c r="MB62" s="231"/>
      <c r="MC62" s="231"/>
      <c r="MD62" s="231"/>
      <c r="ME62" s="231"/>
      <c r="MF62" s="231"/>
      <c r="MG62" s="231"/>
      <c r="MH62" s="231"/>
      <c r="MI62" s="231"/>
      <c r="MJ62" s="231"/>
      <c r="MK62" s="231"/>
      <c r="ML62" s="231"/>
      <c r="MM62" s="231"/>
      <c r="MN62" s="231"/>
      <c r="MO62" s="231"/>
      <c r="MP62" s="231"/>
      <c r="MQ62" s="231"/>
      <c r="MR62" s="231"/>
      <c r="MS62" s="231"/>
      <c r="MT62" s="231"/>
      <c r="MU62" s="231"/>
      <c r="MV62" s="231"/>
      <c r="MW62" s="231"/>
      <c r="MX62" s="231"/>
      <c r="MY62" s="231"/>
      <c r="MZ62" s="231"/>
      <c r="NA62" s="231"/>
      <c r="NB62" s="231"/>
      <c r="NC62" s="231"/>
      <c r="ND62" s="231"/>
      <c r="NE62" s="231"/>
      <c r="NF62" s="231"/>
      <c r="NG62" s="231"/>
      <c r="NH62" s="231"/>
      <c r="NI62" s="231"/>
      <c r="NJ62" s="231"/>
      <c r="NK62" s="231"/>
      <c r="NL62" s="231"/>
      <c r="NM62" s="231"/>
      <c r="NN62" s="231"/>
      <c r="NO62" s="231"/>
      <c r="NP62" s="231"/>
      <c r="NQ62" s="231"/>
      <c r="NR62" s="231"/>
      <c r="NS62" s="231"/>
      <c r="NT62" s="231"/>
      <c r="NU62" s="231"/>
      <c r="NV62" s="231"/>
      <c r="NW62" s="231"/>
      <c r="NX62" s="231"/>
      <c r="NY62" s="231"/>
      <c r="NZ62" s="231"/>
      <c r="OA62" s="231"/>
      <c r="OB62" s="231"/>
      <c r="OC62" s="231"/>
      <c r="OD62" s="231"/>
      <c r="OE62" s="231"/>
      <c r="OF62" s="231"/>
      <c r="OG62" s="231"/>
      <c r="OH62" s="231"/>
      <c r="OI62" s="231"/>
      <c r="OJ62" s="231"/>
      <c r="OK62" s="231"/>
      <c r="OL62" s="231"/>
      <c r="OM62" s="231"/>
      <c r="ON62" s="231"/>
      <c r="OO62" s="231"/>
      <c r="OP62" s="231"/>
      <c r="OQ62" s="231"/>
      <c r="OR62" s="231"/>
      <c r="OS62" s="231"/>
      <c r="OT62" s="231"/>
      <c r="OU62" s="231"/>
      <c r="OV62" s="231"/>
      <c r="OW62" s="231"/>
      <c r="OX62" s="231"/>
      <c r="OY62" s="231"/>
      <c r="OZ62" s="231"/>
      <c r="PA62" s="231"/>
      <c r="PB62" s="231"/>
      <c r="PC62" s="231"/>
      <c r="PD62" s="231"/>
      <c r="PE62" s="231"/>
      <c r="PF62" s="231"/>
      <c r="PG62" s="231"/>
      <c r="PH62" s="231"/>
      <c r="PI62" s="231"/>
      <c r="PJ62" s="231"/>
      <c r="PK62" s="231"/>
      <c r="PL62" s="231"/>
      <c r="PM62" s="231"/>
      <c r="PN62" s="231"/>
      <c r="PO62" s="231"/>
      <c r="PP62" s="231"/>
      <c r="PQ62" s="231"/>
      <c r="PR62" s="231"/>
      <c r="PS62" s="231"/>
      <c r="PT62" s="231"/>
      <c r="PU62" s="231"/>
      <c r="PV62" s="231"/>
      <c r="PW62" s="231"/>
      <c r="PX62" s="231"/>
      <c r="PY62" s="231"/>
      <c r="PZ62" s="231"/>
      <c r="QA62" s="231"/>
      <c r="QB62" s="231"/>
      <c r="QC62" s="231"/>
      <c r="QD62" s="231"/>
      <c r="QE62" s="231"/>
      <c r="QF62" s="231"/>
      <c r="QG62" s="231"/>
      <c r="QH62" s="231"/>
      <c r="QI62" s="231"/>
      <c r="QJ62" s="231"/>
      <c r="QK62" s="231"/>
      <c r="QL62" s="231"/>
      <c r="QM62" s="231"/>
      <c r="QN62" s="231"/>
      <c r="QO62" s="231"/>
      <c r="QP62" s="231"/>
      <c r="QQ62" s="231"/>
      <c r="QR62" s="231"/>
      <c r="QS62" s="231"/>
      <c r="QT62" s="231"/>
      <c r="QU62" s="231"/>
      <c r="QV62" s="231"/>
      <c r="QW62" s="231"/>
      <c r="QX62" s="231"/>
      <c r="QY62" s="231"/>
      <c r="QZ62" s="231"/>
      <c r="RA62" s="231"/>
      <c r="RB62" s="231"/>
      <c r="RC62" s="231"/>
      <c r="RD62" s="231"/>
      <c r="RE62" s="231"/>
      <c r="RF62" s="231"/>
      <c r="RG62" s="231"/>
      <c r="RH62" s="231"/>
      <c r="RI62" s="231"/>
      <c r="RJ62" s="231"/>
      <c r="RK62" s="231"/>
      <c r="RL62" s="231"/>
      <c r="RM62" s="231"/>
      <c r="RN62" s="231"/>
      <c r="RO62" s="231"/>
      <c r="RP62" s="231"/>
      <c r="RQ62" s="231"/>
      <c r="RR62" s="231"/>
      <c r="RS62" s="231"/>
      <c r="RT62" s="231"/>
      <c r="RU62" s="231"/>
      <c r="RV62" s="231"/>
      <c r="RW62" s="231"/>
      <c r="RX62" s="231"/>
      <c r="RY62" s="231"/>
      <c r="RZ62" s="231"/>
      <c r="SA62" s="231"/>
      <c r="SB62" s="231"/>
      <c r="SC62" s="231"/>
      <c r="SD62" s="231"/>
      <c r="SE62" s="231"/>
      <c r="SF62" s="231"/>
      <c r="SG62" s="231"/>
      <c r="SH62" s="231"/>
      <c r="SI62" s="231"/>
      <c r="SJ62" s="231"/>
      <c r="SK62" s="231"/>
      <c r="SL62" s="231"/>
      <c r="SM62" s="231"/>
      <c r="SN62" s="231"/>
      <c r="SO62" s="231"/>
      <c r="SP62" s="231"/>
      <c r="SQ62" s="231"/>
      <c r="SR62" s="231"/>
      <c r="SS62" s="231"/>
      <c r="ST62" s="231"/>
      <c r="SU62" s="231"/>
      <c r="SV62" s="231"/>
      <c r="SW62" s="231"/>
      <c r="SX62" s="231"/>
      <c r="SY62" s="231"/>
      <c r="SZ62" s="231"/>
      <c r="TA62" s="231"/>
      <c r="TB62" s="231"/>
      <c r="TC62" s="231"/>
    </row>
    <row r="63" spans="1:523" s="64" customFormat="1" ht="15.95" customHeight="1" x14ac:dyDescent="0.3">
      <c r="A63" s="62"/>
      <c r="B63" s="62"/>
      <c r="C63" s="62">
        <v>3237</v>
      </c>
      <c r="D63" s="62"/>
      <c r="E63" s="187" t="s">
        <v>105</v>
      </c>
      <c r="F63" s="63"/>
      <c r="G63" s="69"/>
      <c r="H63" s="170">
        <f t="shared" si="0"/>
        <v>6318.13</v>
      </c>
      <c r="I63" s="171">
        <f t="shared" ref="I63:V63" si="58">SUM(I64:I64)</f>
        <v>3624</v>
      </c>
      <c r="J63" s="171">
        <f t="shared" si="58"/>
        <v>0</v>
      </c>
      <c r="K63" s="171">
        <f t="shared" si="58"/>
        <v>294.13</v>
      </c>
      <c r="L63" s="171">
        <f t="shared" si="58"/>
        <v>1400</v>
      </c>
      <c r="M63" s="171">
        <f t="shared" si="58"/>
        <v>1000</v>
      </c>
      <c r="N63" s="171">
        <f t="shared" si="58"/>
        <v>0</v>
      </c>
      <c r="O63" s="170">
        <f t="shared" si="8"/>
        <v>5518.13</v>
      </c>
      <c r="P63" s="171">
        <f t="shared" si="58"/>
        <v>4124</v>
      </c>
      <c r="Q63" s="171">
        <f t="shared" si="58"/>
        <v>0</v>
      </c>
      <c r="R63" s="171">
        <f t="shared" si="58"/>
        <v>294.13</v>
      </c>
      <c r="S63" s="171">
        <f t="shared" si="58"/>
        <v>1100</v>
      </c>
      <c r="T63" s="171">
        <f t="shared" si="58"/>
        <v>0</v>
      </c>
      <c r="U63" s="171">
        <f t="shared" si="58"/>
        <v>0</v>
      </c>
      <c r="V63" s="171">
        <f t="shared" si="58"/>
        <v>0</v>
      </c>
      <c r="W63" s="61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  <c r="EO63" s="230"/>
      <c r="EP63" s="230"/>
      <c r="EQ63" s="230"/>
      <c r="ER63" s="230"/>
      <c r="ES63" s="230"/>
      <c r="ET63" s="230"/>
      <c r="EU63" s="230"/>
      <c r="EV63" s="230"/>
      <c r="EW63" s="230"/>
      <c r="EX63" s="230"/>
      <c r="EY63" s="230"/>
      <c r="EZ63" s="230"/>
      <c r="FA63" s="230"/>
      <c r="FB63" s="230"/>
      <c r="FC63" s="23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230"/>
      <c r="FO63" s="230"/>
      <c r="FP63" s="230"/>
      <c r="FQ63" s="230"/>
      <c r="FR63" s="230"/>
      <c r="FS63" s="230"/>
      <c r="FT63" s="230"/>
      <c r="FU63" s="230"/>
      <c r="FV63" s="230"/>
      <c r="FW63" s="230"/>
      <c r="FX63" s="230"/>
      <c r="FY63" s="230"/>
      <c r="FZ63" s="230"/>
      <c r="GA63" s="230"/>
      <c r="GB63" s="230"/>
      <c r="GC63" s="230"/>
      <c r="GD63" s="230"/>
      <c r="GE63" s="230"/>
      <c r="GF63" s="230"/>
      <c r="GG63" s="230"/>
      <c r="GH63" s="230"/>
      <c r="GI63" s="230"/>
      <c r="GJ63" s="230"/>
      <c r="GK63" s="230"/>
      <c r="GL63" s="230"/>
      <c r="GM63" s="230"/>
      <c r="GN63" s="230"/>
      <c r="GO63" s="230"/>
      <c r="GP63" s="230"/>
      <c r="GQ63" s="230"/>
      <c r="GR63" s="230"/>
      <c r="GS63" s="230"/>
      <c r="GT63" s="230"/>
      <c r="GU63" s="230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0"/>
      <c r="HS63" s="230"/>
      <c r="HT63" s="230"/>
      <c r="HU63" s="230"/>
      <c r="HV63" s="230"/>
      <c r="HW63" s="230"/>
      <c r="HX63" s="230"/>
      <c r="HY63" s="230"/>
      <c r="HZ63" s="230"/>
      <c r="IA63" s="230"/>
      <c r="IB63" s="230"/>
      <c r="IC63" s="230"/>
      <c r="ID63" s="230"/>
      <c r="IE63" s="230"/>
      <c r="IF63" s="230"/>
      <c r="IG63" s="230"/>
      <c r="IH63" s="230"/>
      <c r="II63" s="230"/>
      <c r="IJ63" s="230"/>
      <c r="IK63" s="230"/>
      <c r="IL63" s="230"/>
      <c r="IM63" s="230"/>
      <c r="IN63" s="230"/>
      <c r="IO63" s="230"/>
      <c r="IP63" s="230"/>
      <c r="IQ63" s="230"/>
      <c r="IR63" s="230"/>
      <c r="IS63" s="230"/>
      <c r="IT63" s="230"/>
      <c r="IU63" s="230"/>
      <c r="IV63" s="230"/>
      <c r="IW63" s="230"/>
      <c r="IX63" s="230"/>
      <c r="IY63" s="230"/>
      <c r="IZ63" s="230"/>
      <c r="JA63" s="230"/>
      <c r="JB63" s="230"/>
      <c r="JC63" s="230"/>
      <c r="JD63" s="230"/>
      <c r="JE63" s="230"/>
      <c r="JF63" s="230"/>
      <c r="JG63" s="230"/>
      <c r="JH63" s="230"/>
      <c r="JI63" s="230"/>
      <c r="JJ63" s="230"/>
      <c r="JK63" s="230"/>
      <c r="JL63" s="230"/>
      <c r="JM63" s="230"/>
      <c r="JN63" s="230"/>
      <c r="JO63" s="230"/>
      <c r="JP63" s="230"/>
      <c r="JQ63" s="230"/>
      <c r="JR63" s="230"/>
      <c r="JS63" s="230"/>
      <c r="JT63" s="230"/>
      <c r="JU63" s="230"/>
      <c r="JV63" s="230"/>
      <c r="JW63" s="230"/>
      <c r="JX63" s="230"/>
      <c r="JY63" s="230"/>
      <c r="JZ63" s="230"/>
      <c r="KA63" s="230"/>
      <c r="KB63" s="230"/>
      <c r="KC63" s="230"/>
      <c r="KD63" s="230"/>
      <c r="KE63" s="230"/>
      <c r="KF63" s="230"/>
      <c r="KG63" s="230"/>
      <c r="KH63" s="230"/>
      <c r="KI63" s="230"/>
      <c r="KJ63" s="230"/>
      <c r="KK63" s="230"/>
      <c r="KL63" s="230"/>
      <c r="KM63" s="230"/>
      <c r="KN63" s="230"/>
      <c r="KO63" s="230"/>
      <c r="KP63" s="230"/>
      <c r="KQ63" s="230"/>
      <c r="KR63" s="230"/>
      <c r="KS63" s="230"/>
      <c r="KT63" s="230"/>
      <c r="KU63" s="230"/>
      <c r="KV63" s="230"/>
      <c r="KW63" s="230"/>
      <c r="KX63" s="230"/>
      <c r="KY63" s="230"/>
      <c r="KZ63" s="230"/>
      <c r="LA63" s="230"/>
      <c r="LB63" s="230"/>
      <c r="LC63" s="230"/>
      <c r="LD63" s="230"/>
      <c r="LE63" s="230"/>
      <c r="LF63" s="230"/>
      <c r="LG63" s="230"/>
      <c r="LH63" s="230"/>
      <c r="LI63" s="230"/>
      <c r="LJ63" s="230"/>
      <c r="LK63" s="230"/>
      <c r="LL63" s="230"/>
      <c r="LM63" s="230"/>
      <c r="LN63" s="230"/>
      <c r="LO63" s="230"/>
      <c r="LP63" s="230"/>
      <c r="LQ63" s="230"/>
      <c r="LR63" s="230"/>
      <c r="LS63" s="230"/>
      <c r="LT63" s="230"/>
      <c r="LU63" s="230"/>
      <c r="LV63" s="230"/>
      <c r="LW63" s="230"/>
      <c r="LX63" s="230"/>
      <c r="LY63" s="230"/>
      <c r="LZ63" s="230"/>
      <c r="MA63" s="230"/>
      <c r="MB63" s="230"/>
      <c r="MC63" s="230"/>
      <c r="MD63" s="230"/>
      <c r="ME63" s="230"/>
      <c r="MF63" s="230"/>
      <c r="MG63" s="230"/>
      <c r="MH63" s="230"/>
      <c r="MI63" s="230"/>
      <c r="MJ63" s="230"/>
      <c r="MK63" s="230"/>
      <c r="ML63" s="230"/>
      <c r="MM63" s="230"/>
      <c r="MN63" s="230"/>
      <c r="MO63" s="230"/>
      <c r="MP63" s="230"/>
      <c r="MQ63" s="230"/>
      <c r="MR63" s="230"/>
      <c r="MS63" s="230"/>
      <c r="MT63" s="230"/>
      <c r="MU63" s="230"/>
      <c r="MV63" s="230"/>
      <c r="MW63" s="230"/>
      <c r="MX63" s="230"/>
      <c r="MY63" s="230"/>
      <c r="MZ63" s="230"/>
      <c r="NA63" s="230"/>
      <c r="NB63" s="230"/>
      <c r="NC63" s="230"/>
      <c r="ND63" s="230"/>
      <c r="NE63" s="230"/>
      <c r="NF63" s="230"/>
      <c r="NG63" s="230"/>
      <c r="NH63" s="230"/>
      <c r="NI63" s="230"/>
      <c r="NJ63" s="230"/>
      <c r="NK63" s="230"/>
      <c r="NL63" s="230"/>
      <c r="NM63" s="230"/>
      <c r="NN63" s="230"/>
      <c r="NO63" s="230"/>
      <c r="NP63" s="230"/>
      <c r="NQ63" s="230"/>
      <c r="NR63" s="230"/>
      <c r="NS63" s="230"/>
      <c r="NT63" s="230"/>
      <c r="NU63" s="230"/>
      <c r="NV63" s="230"/>
      <c r="NW63" s="230"/>
      <c r="NX63" s="230"/>
      <c r="NY63" s="230"/>
      <c r="NZ63" s="230"/>
      <c r="OA63" s="230"/>
      <c r="OB63" s="230"/>
      <c r="OC63" s="230"/>
      <c r="OD63" s="230"/>
      <c r="OE63" s="230"/>
      <c r="OF63" s="230"/>
      <c r="OG63" s="230"/>
      <c r="OH63" s="230"/>
      <c r="OI63" s="230"/>
      <c r="OJ63" s="230"/>
      <c r="OK63" s="230"/>
      <c r="OL63" s="230"/>
      <c r="OM63" s="230"/>
      <c r="ON63" s="230"/>
      <c r="OO63" s="230"/>
      <c r="OP63" s="230"/>
      <c r="OQ63" s="230"/>
      <c r="OR63" s="230"/>
      <c r="OS63" s="230"/>
      <c r="OT63" s="230"/>
      <c r="OU63" s="230"/>
      <c r="OV63" s="230"/>
      <c r="OW63" s="230"/>
      <c r="OX63" s="230"/>
      <c r="OY63" s="230"/>
      <c r="OZ63" s="230"/>
      <c r="PA63" s="230"/>
      <c r="PB63" s="230"/>
      <c r="PC63" s="230"/>
      <c r="PD63" s="230"/>
      <c r="PE63" s="230"/>
      <c r="PF63" s="230"/>
      <c r="PG63" s="230"/>
      <c r="PH63" s="230"/>
      <c r="PI63" s="230"/>
      <c r="PJ63" s="230"/>
      <c r="PK63" s="230"/>
      <c r="PL63" s="230"/>
      <c r="PM63" s="230"/>
      <c r="PN63" s="230"/>
      <c r="PO63" s="230"/>
      <c r="PP63" s="230"/>
      <c r="PQ63" s="230"/>
      <c r="PR63" s="230"/>
      <c r="PS63" s="230"/>
      <c r="PT63" s="230"/>
      <c r="PU63" s="230"/>
      <c r="PV63" s="230"/>
      <c r="PW63" s="230"/>
      <c r="PX63" s="230"/>
      <c r="PY63" s="230"/>
      <c r="PZ63" s="230"/>
      <c r="QA63" s="230"/>
      <c r="QB63" s="230"/>
      <c r="QC63" s="230"/>
      <c r="QD63" s="230"/>
      <c r="QE63" s="230"/>
      <c r="QF63" s="230"/>
      <c r="QG63" s="230"/>
      <c r="QH63" s="230"/>
      <c r="QI63" s="230"/>
      <c r="QJ63" s="230"/>
      <c r="QK63" s="230"/>
      <c r="QL63" s="230"/>
      <c r="QM63" s="230"/>
      <c r="QN63" s="230"/>
      <c r="QO63" s="230"/>
      <c r="QP63" s="230"/>
      <c r="QQ63" s="230"/>
      <c r="QR63" s="230"/>
      <c r="QS63" s="230"/>
      <c r="QT63" s="230"/>
      <c r="QU63" s="230"/>
      <c r="QV63" s="230"/>
      <c r="QW63" s="230"/>
      <c r="QX63" s="230"/>
      <c r="QY63" s="230"/>
      <c r="QZ63" s="230"/>
      <c r="RA63" s="230"/>
      <c r="RB63" s="230"/>
      <c r="RC63" s="230"/>
      <c r="RD63" s="230"/>
      <c r="RE63" s="230"/>
      <c r="RF63" s="230"/>
      <c r="RG63" s="230"/>
      <c r="RH63" s="230"/>
      <c r="RI63" s="230"/>
      <c r="RJ63" s="230"/>
      <c r="RK63" s="230"/>
      <c r="RL63" s="230"/>
      <c r="RM63" s="230"/>
      <c r="RN63" s="230"/>
      <c r="RO63" s="230"/>
      <c r="RP63" s="230"/>
      <c r="RQ63" s="230"/>
      <c r="RR63" s="230"/>
      <c r="RS63" s="230"/>
      <c r="RT63" s="230"/>
      <c r="RU63" s="230"/>
      <c r="RV63" s="230"/>
      <c r="RW63" s="230"/>
      <c r="RX63" s="230"/>
      <c r="RY63" s="230"/>
      <c r="RZ63" s="230"/>
      <c r="SA63" s="230"/>
      <c r="SB63" s="230"/>
      <c r="SC63" s="230"/>
      <c r="SD63" s="230"/>
      <c r="SE63" s="230"/>
      <c r="SF63" s="230"/>
      <c r="SG63" s="230"/>
      <c r="SH63" s="230"/>
      <c r="SI63" s="230"/>
      <c r="SJ63" s="230"/>
      <c r="SK63" s="230"/>
      <c r="SL63" s="230"/>
      <c r="SM63" s="230"/>
      <c r="SN63" s="230"/>
      <c r="SO63" s="230"/>
      <c r="SP63" s="230"/>
      <c r="SQ63" s="230"/>
      <c r="SR63" s="230"/>
      <c r="SS63" s="230"/>
      <c r="ST63" s="230"/>
      <c r="SU63" s="230"/>
      <c r="SV63" s="230"/>
      <c r="SW63" s="230"/>
      <c r="SX63" s="230"/>
      <c r="SY63" s="230"/>
      <c r="SZ63" s="230"/>
      <c r="TA63" s="230"/>
      <c r="TB63" s="230"/>
      <c r="TC63" s="230"/>
    </row>
    <row r="64" spans="1:523" s="58" customFormat="1" ht="15.95" customHeight="1" x14ac:dyDescent="0.3">
      <c r="A64" s="65"/>
      <c r="B64" s="65"/>
      <c r="C64" s="66"/>
      <c r="D64" s="65">
        <v>32379</v>
      </c>
      <c r="E64" s="189" t="s">
        <v>106</v>
      </c>
      <c r="H64" s="172">
        <f t="shared" si="0"/>
        <v>6318.13</v>
      </c>
      <c r="I64" s="173">
        <v>3624</v>
      </c>
      <c r="J64" s="173"/>
      <c r="K64" s="173">
        <v>294.13</v>
      </c>
      <c r="L64" s="173">
        <v>1400</v>
      </c>
      <c r="M64" s="173">
        <v>1000</v>
      </c>
      <c r="N64" s="173"/>
      <c r="O64" s="172">
        <f t="shared" si="8"/>
        <v>5518.13</v>
      </c>
      <c r="P64" s="173">
        <f>3624+500</f>
        <v>4124</v>
      </c>
      <c r="Q64" s="173"/>
      <c r="R64" s="173">
        <v>294.13</v>
      </c>
      <c r="S64" s="173">
        <v>1100</v>
      </c>
      <c r="T64" s="173">
        <v>0</v>
      </c>
      <c r="U64" s="173"/>
      <c r="V64" s="173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31"/>
      <c r="GJ64" s="231"/>
      <c r="GK64" s="231"/>
      <c r="GL64" s="231"/>
      <c r="GM64" s="231"/>
      <c r="GN64" s="231"/>
      <c r="GO64" s="231"/>
      <c r="GP64" s="231"/>
      <c r="GQ64" s="231"/>
      <c r="GR64" s="231"/>
      <c r="GS64" s="231"/>
      <c r="GT64" s="231"/>
      <c r="GU64" s="231"/>
      <c r="GV64" s="231"/>
      <c r="GW64" s="231"/>
      <c r="GX64" s="231"/>
      <c r="GY64" s="231"/>
      <c r="GZ64" s="231"/>
      <c r="HA64" s="231"/>
      <c r="HB64" s="231"/>
      <c r="HC64" s="231"/>
      <c r="HD64" s="231"/>
      <c r="HE64" s="231"/>
      <c r="HF64" s="231"/>
      <c r="HG64" s="231"/>
      <c r="HH64" s="231"/>
      <c r="HI64" s="231"/>
      <c r="HJ64" s="231"/>
      <c r="HK64" s="231"/>
      <c r="HL64" s="231"/>
      <c r="HM64" s="231"/>
      <c r="HN64" s="231"/>
      <c r="HO64" s="231"/>
      <c r="HP64" s="231"/>
      <c r="HQ64" s="231"/>
      <c r="HR64" s="231"/>
      <c r="HS64" s="231"/>
      <c r="HT64" s="231"/>
      <c r="HU64" s="231"/>
      <c r="HV64" s="231"/>
      <c r="HW64" s="231"/>
      <c r="HX64" s="231"/>
      <c r="HY64" s="231"/>
      <c r="HZ64" s="231"/>
      <c r="IA64" s="231"/>
      <c r="IB64" s="231"/>
      <c r="IC64" s="231"/>
      <c r="ID64" s="231"/>
      <c r="IE64" s="231"/>
      <c r="IF64" s="231"/>
      <c r="IG64" s="231"/>
      <c r="IH64" s="231"/>
      <c r="II64" s="231"/>
      <c r="IJ64" s="231"/>
      <c r="IK64" s="231"/>
      <c r="IL64" s="231"/>
      <c r="IM64" s="231"/>
      <c r="IN64" s="231"/>
      <c r="IO64" s="231"/>
      <c r="IP64" s="231"/>
      <c r="IQ64" s="231"/>
      <c r="IR64" s="231"/>
      <c r="IS64" s="231"/>
      <c r="IT64" s="231"/>
      <c r="IU64" s="231"/>
      <c r="IV64" s="231"/>
      <c r="IW64" s="231"/>
      <c r="IX64" s="231"/>
      <c r="IY64" s="231"/>
      <c r="IZ64" s="231"/>
      <c r="JA64" s="231"/>
      <c r="JB64" s="231"/>
      <c r="JC64" s="231"/>
      <c r="JD64" s="231"/>
      <c r="JE64" s="231"/>
      <c r="JF64" s="231"/>
      <c r="JG64" s="231"/>
      <c r="JH64" s="231"/>
      <c r="JI64" s="231"/>
      <c r="JJ64" s="231"/>
      <c r="JK64" s="231"/>
      <c r="JL64" s="231"/>
      <c r="JM64" s="231"/>
      <c r="JN64" s="231"/>
      <c r="JO64" s="231"/>
      <c r="JP64" s="231"/>
      <c r="JQ64" s="231"/>
      <c r="JR64" s="231"/>
      <c r="JS64" s="231"/>
      <c r="JT64" s="231"/>
      <c r="JU64" s="231"/>
      <c r="JV64" s="231"/>
      <c r="JW64" s="231"/>
      <c r="JX64" s="231"/>
      <c r="JY64" s="231"/>
      <c r="JZ64" s="231"/>
      <c r="KA64" s="231"/>
      <c r="KB64" s="231"/>
      <c r="KC64" s="231"/>
      <c r="KD64" s="231"/>
      <c r="KE64" s="231"/>
      <c r="KF64" s="231"/>
      <c r="KG64" s="231"/>
      <c r="KH64" s="231"/>
      <c r="KI64" s="231"/>
      <c r="KJ64" s="231"/>
      <c r="KK64" s="231"/>
      <c r="KL64" s="231"/>
      <c r="KM64" s="231"/>
      <c r="KN64" s="231"/>
      <c r="KO64" s="231"/>
      <c r="KP64" s="231"/>
      <c r="KQ64" s="231"/>
      <c r="KR64" s="231"/>
      <c r="KS64" s="231"/>
      <c r="KT64" s="231"/>
      <c r="KU64" s="231"/>
      <c r="KV64" s="231"/>
      <c r="KW64" s="231"/>
      <c r="KX64" s="231"/>
      <c r="KY64" s="231"/>
      <c r="KZ64" s="231"/>
      <c r="LA64" s="231"/>
      <c r="LB64" s="231"/>
      <c r="LC64" s="231"/>
      <c r="LD64" s="231"/>
      <c r="LE64" s="231"/>
      <c r="LF64" s="231"/>
      <c r="LG64" s="231"/>
      <c r="LH64" s="231"/>
      <c r="LI64" s="231"/>
      <c r="LJ64" s="231"/>
      <c r="LK64" s="231"/>
      <c r="LL64" s="231"/>
      <c r="LM64" s="231"/>
      <c r="LN64" s="231"/>
      <c r="LO64" s="231"/>
      <c r="LP64" s="231"/>
      <c r="LQ64" s="231"/>
      <c r="LR64" s="231"/>
      <c r="LS64" s="231"/>
      <c r="LT64" s="231"/>
      <c r="LU64" s="231"/>
      <c r="LV64" s="231"/>
      <c r="LW64" s="231"/>
      <c r="LX64" s="231"/>
      <c r="LY64" s="231"/>
      <c r="LZ64" s="231"/>
      <c r="MA64" s="231"/>
      <c r="MB64" s="231"/>
      <c r="MC64" s="231"/>
      <c r="MD64" s="231"/>
      <c r="ME64" s="231"/>
      <c r="MF64" s="231"/>
      <c r="MG64" s="231"/>
      <c r="MH64" s="231"/>
      <c r="MI64" s="231"/>
      <c r="MJ64" s="231"/>
      <c r="MK64" s="231"/>
      <c r="ML64" s="231"/>
      <c r="MM64" s="231"/>
      <c r="MN64" s="231"/>
      <c r="MO64" s="231"/>
      <c r="MP64" s="231"/>
      <c r="MQ64" s="231"/>
      <c r="MR64" s="231"/>
      <c r="MS64" s="231"/>
      <c r="MT64" s="231"/>
      <c r="MU64" s="231"/>
      <c r="MV64" s="231"/>
      <c r="MW64" s="231"/>
      <c r="MX64" s="231"/>
      <c r="MY64" s="231"/>
      <c r="MZ64" s="231"/>
      <c r="NA64" s="231"/>
      <c r="NB64" s="231"/>
      <c r="NC64" s="231"/>
      <c r="ND64" s="231"/>
      <c r="NE64" s="231"/>
      <c r="NF64" s="231"/>
      <c r="NG64" s="231"/>
      <c r="NH64" s="231"/>
      <c r="NI64" s="231"/>
      <c r="NJ64" s="231"/>
      <c r="NK64" s="231"/>
      <c r="NL64" s="231"/>
      <c r="NM64" s="231"/>
      <c r="NN64" s="231"/>
      <c r="NO64" s="231"/>
      <c r="NP64" s="231"/>
      <c r="NQ64" s="231"/>
      <c r="NR64" s="231"/>
      <c r="NS64" s="231"/>
      <c r="NT64" s="231"/>
      <c r="NU64" s="231"/>
      <c r="NV64" s="231"/>
      <c r="NW64" s="231"/>
      <c r="NX64" s="231"/>
      <c r="NY64" s="231"/>
      <c r="NZ64" s="231"/>
      <c r="OA64" s="231"/>
      <c r="OB64" s="231"/>
      <c r="OC64" s="231"/>
      <c r="OD64" s="231"/>
      <c r="OE64" s="231"/>
      <c r="OF64" s="231"/>
      <c r="OG64" s="231"/>
      <c r="OH64" s="231"/>
      <c r="OI64" s="231"/>
      <c r="OJ64" s="231"/>
      <c r="OK64" s="231"/>
      <c r="OL64" s="231"/>
      <c r="OM64" s="231"/>
      <c r="ON64" s="231"/>
      <c r="OO64" s="231"/>
      <c r="OP64" s="231"/>
      <c r="OQ64" s="231"/>
      <c r="OR64" s="231"/>
      <c r="OS64" s="231"/>
      <c r="OT64" s="231"/>
      <c r="OU64" s="231"/>
      <c r="OV64" s="231"/>
      <c r="OW64" s="231"/>
      <c r="OX64" s="231"/>
      <c r="OY64" s="231"/>
      <c r="OZ64" s="231"/>
      <c r="PA64" s="231"/>
      <c r="PB64" s="231"/>
      <c r="PC64" s="231"/>
      <c r="PD64" s="231"/>
      <c r="PE64" s="231"/>
      <c r="PF64" s="231"/>
      <c r="PG64" s="231"/>
      <c r="PH64" s="231"/>
      <c r="PI64" s="231"/>
      <c r="PJ64" s="231"/>
      <c r="PK64" s="231"/>
      <c r="PL64" s="231"/>
      <c r="PM64" s="231"/>
      <c r="PN64" s="231"/>
      <c r="PO64" s="231"/>
      <c r="PP64" s="231"/>
      <c r="PQ64" s="231"/>
      <c r="PR64" s="231"/>
      <c r="PS64" s="231"/>
      <c r="PT64" s="231"/>
      <c r="PU64" s="231"/>
      <c r="PV64" s="231"/>
      <c r="PW64" s="231"/>
      <c r="PX64" s="231"/>
      <c r="PY64" s="231"/>
      <c r="PZ64" s="231"/>
      <c r="QA64" s="231"/>
      <c r="QB64" s="231"/>
      <c r="QC64" s="231"/>
      <c r="QD64" s="231"/>
      <c r="QE64" s="231"/>
      <c r="QF64" s="231"/>
      <c r="QG64" s="231"/>
      <c r="QH64" s="231"/>
      <c r="QI64" s="231"/>
      <c r="QJ64" s="231"/>
      <c r="QK64" s="231"/>
      <c r="QL64" s="231"/>
      <c r="QM64" s="231"/>
      <c r="QN64" s="231"/>
      <c r="QO64" s="231"/>
      <c r="QP64" s="231"/>
      <c r="QQ64" s="231"/>
      <c r="QR64" s="231"/>
      <c r="QS64" s="231"/>
      <c r="QT64" s="231"/>
      <c r="QU64" s="231"/>
      <c r="QV64" s="231"/>
      <c r="QW64" s="231"/>
      <c r="QX64" s="231"/>
      <c r="QY64" s="231"/>
      <c r="QZ64" s="231"/>
      <c r="RA64" s="231"/>
      <c r="RB64" s="231"/>
      <c r="RC64" s="231"/>
      <c r="RD64" s="231"/>
      <c r="RE64" s="231"/>
      <c r="RF64" s="231"/>
      <c r="RG64" s="231"/>
      <c r="RH64" s="231"/>
      <c r="RI64" s="231"/>
      <c r="RJ64" s="231"/>
      <c r="RK64" s="231"/>
      <c r="RL64" s="231"/>
      <c r="RM64" s="231"/>
      <c r="RN64" s="231"/>
      <c r="RO64" s="231"/>
      <c r="RP64" s="231"/>
      <c r="RQ64" s="231"/>
      <c r="RR64" s="231"/>
      <c r="RS64" s="231"/>
      <c r="RT64" s="231"/>
      <c r="RU64" s="231"/>
      <c r="RV64" s="231"/>
      <c r="RW64" s="231"/>
      <c r="RX64" s="231"/>
      <c r="RY64" s="231"/>
      <c r="RZ64" s="231"/>
      <c r="SA64" s="231"/>
      <c r="SB64" s="231"/>
      <c r="SC64" s="231"/>
      <c r="SD64" s="231"/>
      <c r="SE64" s="231"/>
      <c r="SF64" s="231"/>
      <c r="SG64" s="231"/>
      <c r="SH64" s="231"/>
      <c r="SI64" s="231"/>
      <c r="SJ64" s="231"/>
      <c r="SK64" s="231"/>
      <c r="SL64" s="231"/>
      <c r="SM64" s="231"/>
      <c r="SN64" s="231"/>
      <c r="SO64" s="231"/>
      <c r="SP64" s="231"/>
      <c r="SQ64" s="231"/>
      <c r="SR64" s="231"/>
      <c r="SS64" s="231"/>
      <c r="ST64" s="231"/>
      <c r="SU64" s="231"/>
      <c r="SV64" s="231"/>
      <c r="SW64" s="231"/>
      <c r="SX64" s="231"/>
      <c r="SY64" s="231"/>
      <c r="SZ64" s="231"/>
      <c r="TA64" s="231"/>
      <c r="TB64" s="231"/>
      <c r="TC64" s="231"/>
    </row>
    <row r="65" spans="1:523" s="64" customFormat="1" ht="15.95" customHeight="1" x14ac:dyDescent="0.3">
      <c r="A65" s="62"/>
      <c r="B65" s="62"/>
      <c r="C65" s="62">
        <v>3238</v>
      </c>
      <c r="D65" s="62"/>
      <c r="E65" s="187" t="s">
        <v>107</v>
      </c>
      <c r="F65" s="63"/>
      <c r="G65" s="69"/>
      <c r="H65" s="170">
        <f t="shared" si="0"/>
        <v>597</v>
      </c>
      <c r="I65" s="171">
        <f t="shared" ref="I65:V65" si="59">SUM(I66:I66)</f>
        <v>597</v>
      </c>
      <c r="J65" s="171">
        <f t="shared" si="59"/>
        <v>0</v>
      </c>
      <c r="K65" s="171">
        <f t="shared" si="59"/>
        <v>0</v>
      </c>
      <c r="L65" s="171">
        <f t="shared" si="59"/>
        <v>0</v>
      </c>
      <c r="M65" s="171">
        <f t="shared" si="59"/>
        <v>0</v>
      </c>
      <c r="N65" s="171">
        <f t="shared" si="59"/>
        <v>0</v>
      </c>
      <c r="O65" s="170">
        <f t="shared" si="8"/>
        <v>597</v>
      </c>
      <c r="P65" s="171">
        <f t="shared" si="59"/>
        <v>597</v>
      </c>
      <c r="Q65" s="171">
        <f t="shared" si="59"/>
        <v>0</v>
      </c>
      <c r="R65" s="171">
        <f t="shared" si="59"/>
        <v>0</v>
      </c>
      <c r="S65" s="171">
        <f t="shared" si="59"/>
        <v>0</v>
      </c>
      <c r="T65" s="171">
        <f t="shared" si="59"/>
        <v>0</v>
      </c>
      <c r="U65" s="171">
        <f t="shared" si="59"/>
        <v>0</v>
      </c>
      <c r="V65" s="171">
        <f t="shared" si="59"/>
        <v>0</v>
      </c>
      <c r="W65" s="61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  <c r="IO65" s="230"/>
      <c r="IP65" s="230"/>
      <c r="IQ65" s="230"/>
      <c r="IR65" s="230"/>
      <c r="IS65" s="230"/>
      <c r="IT65" s="230"/>
      <c r="IU65" s="230"/>
      <c r="IV65" s="230"/>
      <c r="IW65" s="230"/>
      <c r="IX65" s="230"/>
      <c r="IY65" s="230"/>
      <c r="IZ65" s="230"/>
      <c r="JA65" s="230"/>
      <c r="JB65" s="230"/>
      <c r="JC65" s="230"/>
      <c r="JD65" s="230"/>
      <c r="JE65" s="230"/>
      <c r="JF65" s="230"/>
      <c r="JG65" s="230"/>
      <c r="JH65" s="230"/>
      <c r="JI65" s="230"/>
      <c r="JJ65" s="230"/>
      <c r="JK65" s="230"/>
      <c r="JL65" s="230"/>
      <c r="JM65" s="230"/>
      <c r="JN65" s="230"/>
      <c r="JO65" s="230"/>
      <c r="JP65" s="230"/>
      <c r="JQ65" s="230"/>
      <c r="JR65" s="230"/>
      <c r="JS65" s="230"/>
      <c r="JT65" s="230"/>
      <c r="JU65" s="230"/>
      <c r="JV65" s="230"/>
      <c r="JW65" s="230"/>
      <c r="JX65" s="230"/>
      <c r="JY65" s="230"/>
      <c r="JZ65" s="230"/>
      <c r="KA65" s="230"/>
      <c r="KB65" s="230"/>
      <c r="KC65" s="230"/>
      <c r="KD65" s="230"/>
      <c r="KE65" s="230"/>
      <c r="KF65" s="230"/>
      <c r="KG65" s="230"/>
      <c r="KH65" s="230"/>
      <c r="KI65" s="230"/>
      <c r="KJ65" s="230"/>
      <c r="KK65" s="230"/>
      <c r="KL65" s="230"/>
      <c r="KM65" s="230"/>
      <c r="KN65" s="230"/>
      <c r="KO65" s="230"/>
      <c r="KP65" s="230"/>
      <c r="KQ65" s="230"/>
      <c r="KR65" s="230"/>
      <c r="KS65" s="230"/>
      <c r="KT65" s="230"/>
      <c r="KU65" s="230"/>
      <c r="KV65" s="230"/>
      <c r="KW65" s="230"/>
      <c r="KX65" s="230"/>
      <c r="KY65" s="230"/>
      <c r="KZ65" s="230"/>
      <c r="LA65" s="230"/>
      <c r="LB65" s="230"/>
      <c r="LC65" s="230"/>
      <c r="LD65" s="230"/>
      <c r="LE65" s="230"/>
      <c r="LF65" s="230"/>
      <c r="LG65" s="230"/>
      <c r="LH65" s="230"/>
      <c r="LI65" s="230"/>
      <c r="LJ65" s="230"/>
      <c r="LK65" s="230"/>
      <c r="LL65" s="230"/>
      <c r="LM65" s="230"/>
      <c r="LN65" s="230"/>
      <c r="LO65" s="230"/>
      <c r="LP65" s="230"/>
      <c r="LQ65" s="230"/>
      <c r="LR65" s="230"/>
      <c r="LS65" s="230"/>
      <c r="LT65" s="230"/>
      <c r="LU65" s="230"/>
      <c r="LV65" s="230"/>
      <c r="LW65" s="230"/>
      <c r="LX65" s="230"/>
      <c r="LY65" s="230"/>
      <c r="LZ65" s="230"/>
      <c r="MA65" s="230"/>
      <c r="MB65" s="230"/>
      <c r="MC65" s="230"/>
      <c r="MD65" s="230"/>
      <c r="ME65" s="230"/>
      <c r="MF65" s="230"/>
      <c r="MG65" s="230"/>
      <c r="MH65" s="230"/>
      <c r="MI65" s="230"/>
      <c r="MJ65" s="230"/>
      <c r="MK65" s="230"/>
      <c r="ML65" s="230"/>
      <c r="MM65" s="230"/>
      <c r="MN65" s="230"/>
      <c r="MO65" s="230"/>
      <c r="MP65" s="230"/>
      <c r="MQ65" s="230"/>
      <c r="MR65" s="230"/>
      <c r="MS65" s="230"/>
      <c r="MT65" s="230"/>
      <c r="MU65" s="230"/>
      <c r="MV65" s="230"/>
      <c r="MW65" s="230"/>
      <c r="MX65" s="230"/>
      <c r="MY65" s="230"/>
      <c r="MZ65" s="230"/>
      <c r="NA65" s="230"/>
      <c r="NB65" s="230"/>
      <c r="NC65" s="230"/>
      <c r="ND65" s="230"/>
      <c r="NE65" s="230"/>
      <c r="NF65" s="230"/>
      <c r="NG65" s="230"/>
      <c r="NH65" s="230"/>
      <c r="NI65" s="230"/>
      <c r="NJ65" s="230"/>
      <c r="NK65" s="230"/>
      <c r="NL65" s="230"/>
      <c r="NM65" s="230"/>
      <c r="NN65" s="230"/>
      <c r="NO65" s="230"/>
      <c r="NP65" s="230"/>
      <c r="NQ65" s="230"/>
      <c r="NR65" s="230"/>
      <c r="NS65" s="230"/>
      <c r="NT65" s="230"/>
      <c r="NU65" s="230"/>
      <c r="NV65" s="230"/>
      <c r="NW65" s="230"/>
      <c r="NX65" s="230"/>
      <c r="NY65" s="230"/>
      <c r="NZ65" s="230"/>
      <c r="OA65" s="230"/>
      <c r="OB65" s="230"/>
      <c r="OC65" s="230"/>
      <c r="OD65" s="230"/>
      <c r="OE65" s="230"/>
      <c r="OF65" s="230"/>
      <c r="OG65" s="230"/>
      <c r="OH65" s="230"/>
      <c r="OI65" s="230"/>
      <c r="OJ65" s="230"/>
      <c r="OK65" s="230"/>
      <c r="OL65" s="230"/>
      <c r="OM65" s="230"/>
      <c r="ON65" s="230"/>
      <c r="OO65" s="230"/>
      <c r="OP65" s="230"/>
      <c r="OQ65" s="230"/>
      <c r="OR65" s="230"/>
      <c r="OS65" s="230"/>
      <c r="OT65" s="230"/>
      <c r="OU65" s="230"/>
      <c r="OV65" s="230"/>
      <c r="OW65" s="230"/>
      <c r="OX65" s="230"/>
      <c r="OY65" s="230"/>
      <c r="OZ65" s="230"/>
      <c r="PA65" s="230"/>
      <c r="PB65" s="230"/>
      <c r="PC65" s="230"/>
      <c r="PD65" s="230"/>
      <c r="PE65" s="230"/>
      <c r="PF65" s="230"/>
      <c r="PG65" s="230"/>
      <c r="PH65" s="230"/>
      <c r="PI65" s="230"/>
      <c r="PJ65" s="230"/>
      <c r="PK65" s="230"/>
      <c r="PL65" s="230"/>
      <c r="PM65" s="230"/>
      <c r="PN65" s="230"/>
      <c r="PO65" s="230"/>
      <c r="PP65" s="230"/>
      <c r="PQ65" s="230"/>
      <c r="PR65" s="230"/>
      <c r="PS65" s="230"/>
      <c r="PT65" s="230"/>
      <c r="PU65" s="230"/>
      <c r="PV65" s="230"/>
      <c r="PW65" s="230"/>
      <c r="PX65" s="230"/>
      <c r="PY65" s="230"/>
      <c r="PZ65" s="230"/>
      <c r="QA65" s="230"/>
      <c r="QB65" s="230"/>
      <c r="QC65" s="230"/>
      <c r="QD65" s="230"/>
      <c r="QE65" s="230"/>
      <c r="QF65" s="230"/>
      <c r="QG65" s="230"/>
      <c r="QH65" s="230"/>
      <c r="QI65" s="230"/>
      <c r="QJ65" s="230"/>
      <c r="QK65" s="230"/>
      <c r="QL65" s="230"/>
      <c r="QM65" s="230"/>
      <c r="QN65" s="230"/>
      <c r="QO65" s="230"/>
      <c r="QP65" s="230"/>
      <c r="QQ65" s="230"/>
      <c r="QR65" s="230"/>
      <c r="QS65" s="230"/>
      <c r="QT65" s="230"/>
      <c r="QU65" s="230"/>
      <c r="QV65" s="230"/>
      <c r="QW65" s="230"/>
      <c r="QX65" s="230"/>
      <c r="QY65" s="230"/>
      <c r="QZ65" s="230"/>
      <c r="RA65" s="230"/>
      <c r="RB65" s="230"/>
      <c r="RC65" s="230"/>
      <c r="RD65" s="230"/>
      <c r="RE65" s="230"/>
      <c r="RF65" s="230"/>
      <c r="RG65" s="230"/>
      <c r="RH65" s="230"/>
      <c r="RI65" s="230"/>
      <c r="RJ65" s="230"/>
      <c r="RK65" s="230"/>
      <c r="RL65" s="230"/>
      <c r="RM65" s="230"/>
      <c r="RN65" s="230"/>
      <c r="RO65" s="230"/>
      <c r="RP65" s="230"/>
      <c r="RQ65" s="230"/>
      <c r="RR65" s="230"/>
      <c r="RS65" s="230"/>
      <c r="RT65" s="230"/>
      <c r="RU65" s="230"/>
      <c r="RV65" s="230"/>
      <c r="RW65" s="230"/>
      <c r="RX65" s="230"/>
      <c r="RY65" s="230"/>
      <c r="RZ65" s="230"/>
      <c r="SA65" s="230"/>
      <c r="SB65" s="230"/>
      <c r="SC65" s="230"/>
      <c r="SD65" s="230"/>
      <c r="SE65" s="230"/>
      <c r="SF65" s="230"/>
      <c r="SG65" s="230"/>
      <c r="SH65" s="230"/>
      <c r="SI65" s="230"/>
      <c r="SJ65" s="230"/>
      <c r="SK65" s="230"/>
      <c r="SL65" s="230"/>
      <c r="SM65" s="230"/>
      <c r="SN65" s="230"/>
      <c r="SO65" s="230"/>
      <c r="SP65" s="230"/>
      <c r="SQ65" s="230"/>
      <c r="SR65" s="230"/>
      <c r="SS65" s="230"/>
      <c r="ST65" s="230"/>
      <c r="SU65" s="230"/>
      <c r="SV65" s="230"/>
      <c r="SW65" s="230"/>
      <c r="SX65" s="230"/>
      <c r="SY65" s="230"/>
      <c r="SZ65" s="230"/>
      <c r="TA65" s="230"/>
      <c r="TB65" s="230"/>
      <c r="TC65" s="230"/>
    </row>
    <row r="66" spans="1:523" s="58" customFormat="1" ht="15.95" customHeight="1" x14ac:dyDescent="0.3">
      <c r="A66" s="65"/>
      <c r="B66" s="65"/>
      <c r="C66" s="66"/>
      <c r="D66" s="65">
        <v>32389</v>
      </c>
      <c r="E66" s="189" t="s">
        <v>108</v>
      </c>
      <c r="H66" s="172">
        <f t="shared" si="0"/>
        <v>597</v>
      </c>
      <c r="I66" s="173">
        <v>597</v>
      </c>
      <c r="J66" s="174"/>
      <c r="K66" s="174"/>
      <c r="L66" s="174"/>
      <c r="M66" s="174"/>
      <c r="N66" s="174"/>
      <c r="O66" s="172">
        <f t="shared" si="8"/>
        <v>597</v>
      </c>
      <c r="P66" s="173">
        <v>597</v>
      </c>
      <c r="Q66" s="174"/>
      <c r="R66" s="174"/>
      <c r="S66" s="174"/>
      <c r="T66" s="174"/>
      <c r="U66" s="174"/>
      <c r="V66" s="174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  <c r="IO66" s="231"/>
      <c r="IP66" s="231"/>
      <c r="IQ66" s="231"/>
      <c r="IR66" s="231"/>
      <c r="IS66" s="231"/>
      <c r="IT66" s="231"/>
      <c r="IU66" s="231"/>
      <c r="IV66" s="231"/>
      <c r="IW66" s="231"/>
      <c r="IX66" s="231"/>
      <c r="IY66" s="231"/>
      <c r="IZ66" s="231"/>
      <c r="JA66" s="231"/>
      <c r="JB66" s="231"/>
      <c r="JC66" s="231"/>
      <c r="JD66" s="231"/>
      <c r="JE66" s="231"/>
      <c r="JF66" s="231"/>
      <c r="JG66" s="231"/>
      <c r="JH66" s="231"/>
      <c r="JI66" s="231"/>
      <c r="JJ66" s="231"/>
      <c r="JK66" s="231"/>
      <c r="JL66" s="231"/>
      <c r="JM66" s="231"/>
      <c r="JN66" s="231"/>
      <c r="JO66" s="231"/>
      <c r="JP66" s="231"/>
      <c r="JQ66" s="231"/>
      <c r="JR66" s="231"/>
      <c r="JS66" s="231"/>
      <c r="JT66" s="231"/>
      <c r="JU66" s="231"/>
      <c r="JV66" s="231"/>
      <c r="JW66" s="231"/>
      <c r="JX66" s="231"/>
      <c r="JY66" s="231"/>
      <c r="JZ66" s="231"/>
      <c r="KA66" s="231"/>
      <c r="KB66" s="231"/>
      <c r="KC66" s="231"/>
      <c r="KD66" s="231"/>
      <c r="KE66" s="231"/>
      <c r="KF66" s="231"/>
      <c r="KG66" s="231"/>
      <c r="KH66" s="231"/>
      <c r="KI66" s="231"/>
      <c r="KJ66" s="231"/>
      <c r="KK66" s="231"/>
      <c r="KL66" s="231"/>
      <c r="KM66" s="231"/>
      <c r="KN66" s="231"/>
      <c r="KO66" s="231"/>
      <c r="KP66" s="231"/>
      <c r="KQ66" s="231"/>
      <c r="KR66" s="231"/>
      <c r="KS66" s="231"/>
      <c r="KT66" s="231"/>
      <c r="KU66" s="231"/>
      <c r="KV66" s="231"/>
      <c r="KW66" s="231"/>
      <c r="KX66" s="231"/>
      <c r="KY66" s="231"/>
      <c r="KZ66" s="231"/>
      <c r="LA66" s="231"/>
      <c r="LB66" s="231"/>
      <c r="LC66" s="231"/>
      <c r="LD66" s="231"/>
      <c r="LE66" s="231"/>
      <c r="LF66" s="231"/>
      <c r="LG66" s="231"/>
      <c r="LH66" s="231"/>
      <c r="LI66" s="231"/>
      <c r="LJ66" s="231"/>
      <c r="LK66" s="231"/>
      <c r="LL66" s="231"/>
      <c r="LM66" s="231"/>
      <c r="LN66" s="231"/>
      <c r="LO66" s="231"/>
      <c r="LP66" s="231"/>
      <c r="LQ66" s="231"/>
      <c r="LR66" s="231"/>
      <c r="LS66" s="231"/>
      <c r="LT66" s="231"/>
      <c r="LU66" s="231"/>
      <c r="LV66" s="231"/>
      <c r="LW66" s="231"/>
      <c r="LX66" s="231"/>
      <c r="LY66" s="231"/>
      <c r="LZ66" s="231"/>
      <c r="MA66" s="231"/>
      <c r="MB66" s="231"/>
      <c r="MC66" s="231"/>
      <c r="MD66" s="231"/>
      <c r="ME66" s="231"/>
      <c r="MF66" s="231"/>
      <c r="MG66" s="231"/>
      <c r="MH66" s="231"/>
      <c r="MI66" s="231"/>
      <c r="MJ66" s="231"/>
      <c r="MK66" s="231"/>
      <c r="ML66" s="231"/>
      <c r="MM66" s="231"/>
      <c r="MN66" s="231"/>
      <c r="MO66" s="231"/>
      <c r="MP66" s="231"/>
      <c r="MQ66" s="231"/>
      <c r="MR66" s="231"/>
      <c r="MS66" s="231"/>
      <c r="MT66" s="231"/>
      <c r="MU66" s="231"/>
      <c r="MV66" s="231"/>
      <c r="MW66" s="231"/>
      <c r="MX66" s="231"/>
      <c r="MY66" s="231"/>
      <c r="MZ66" s="231"/>
      <c r="NA66" s="231"/>
      <c r="NB66" s="231"/>
      <c r="NC66" s="231"/>
      <c r="ND66" s="231"/>
      <c r="NE66" s="231"/>
      <c r="NF66" s="231"/>
      <c r="NG66" s="231"/>
      <c r="NH66" s="231"/>
      <c r="NI66" s="231"/>
      <c r="NJ66" s="231"/>
      <c r="NK66" s="231"/>
      <c r="NL66" s="231"/>
      <c r="NM66" s="231"/>
      <c r="NN66" s="231"/>
      <c r="NO66" s="231"/>
      <c r="NP66" s="231"/>
      <c r="NQ66" s="231"/>
      <c r="NR66" s="231"/>
      <c r="NS66" s="231"/>
      <c r="NT66" s="231"/>
      <c r="NU66" s="231"/>
      <c r="NV66" s="231"/>
      <c r="NW66" s="231"/>
      <c r="NX66" s="231"/>
      <c r="NY66" s="231"/>
      <c r="NZ66" s="231"/>
      <c r="OA66" s="231"/>
      <c r="OB66" s="231"/>
      <c r="OC66" s="231"/>
      <c r="OD66" s="231"/>
      <c r="OE66" s="231"/>
      <c r="OF66" s="231"/>
      <c r="OG66" s="231"/>
      <c r="OH66" s="231"/>
      <c r="OI66" s="231"/>
      <c r="OJ66" s="231"/>
      <c r="OK66" s="231"/>
      <c r="OL66" s="231"/>
      <c r="OM66" s="231"/>
      <c r="ON66" s="231"/>
      <c r="OO66" s="231"/>
      <c r="OP66" s="231"/>
      <c r="OQ66" s="231"/>
      <c r="OR66" s="231"/>
      <c r="OS66" s="231"/>
      <c r="OT66" s="231"/>
      <c r="OU66" s="231"/>
      <c r="OV66" s="231"/>
      <c r="OW66" s="231"/>
      <c r="OX66" s="231"/>
      <c r="OY66" s="231"/>
      <c r="OZ66" s="231"/>
      <c r="PA66" s="231"/>
      <c r="PB66" s="231"/>
      <c r="PC66" s="231"/>
      <c r="PD66" s="231"/>
      <c r="PE66" s="231"/>
      <c r="PF66" s="231"/>
      <c r="PG66" s="231"/>
      <c r="PH66" s="231"/>
      <c r="PI66" s="231"/>
      <c r="PJ66" s="231"/>
      <c r="PK66" s="231"/>
      <c r="PL66" s="231"/>
      <c r="PM66" s="231"/>
      <c r="PN66" s="231"/>
      <c r="PO66" s="231"/>
      <c r="PP66" s="231"/>
      <c r="PQ66" s="231"/>
      <c r="PR66" s="231"/>
      <c r="PS66" s="231"/>
      <c r="PT66" s="231"/>
      <c r="PU66" s="231"/>
      <c r="PV66" s="231"/>
      <c r="PW66" s="231"/>
      <c r="PX66" s="231"/>
      <c r="PY66" s="231"/>
      <c r="PZ66" s="231"/>
      <c r="QA66" s="231"/>
      <c r="QB66" s="231"/>
      <c r="QC66" s="231"/>
      <c r="QD66" s="231"/>
      <c r="QE66" s="231"/>
      <c r="QF66" s="231"/>
      <c r="QG66" s="231"/>
      <c r="QH66" s="231"/>
      <c r="QI66" s="231"/>
      <c r="QJ66" s="231"/>
      <c r="QK66" s="231"/>
      <c r="QL66" s="231"/>
      <c r="QM66" s="231"/>
      <c r="QN66" s="231"/>
      <c r="QO66" s="231"/>
      <c r="QP66" s="231"/>
      <c r="QQ66" s="231"/>
      <c r="QR66" s="231"/>
      <c r="QS66" s="231"/>
      <c r="QT66" s="231"/>
      <c r="QU66" s="231"/>
      <c r="QV66" s="231"/>
      <c r="QW66" s="231"/>
      <c r="QX66" s="231"/>
      <c r="QY66" s="231"/>
      <c r="QZ66" s="231"/>
      <c r="RA66" s="231"/>
      <c r="RB66" s="231"/>
      <c r="RC66" s="231"/>
      <c r="RD66" s="231"/>
      <c r="RE66" s="231"/>
      <c r="RF66" s="231"/>
      <c r="RG66" s="231"/>
      <c r="RH66" s="231"/>
      <c r="RI66" s="231"/>
      <c r="RJ66" s="231"/>
      <c r="RK66" s="231"/>
      <c r="RL66" s="231"/>
      <c r="RM66" s="231"/>
      <c r="RN66" s="231"/>
      <c r="RO66" s="231"/>
      <c r="RP66" s="231"/>
      <c r="RQ66" s="231"/>
      <c r="RR66" s="231"/>
      <c r="RS66" s="231"/>
      <c r="RT66" s="231"/>
      <c r="RU66" s="231"/>
      <c r="RV66" s="231"/>
      <c r="RW66" s="231"/>
      <c r="RX66" s="231"/>
      <c r="RY66" s="231"/>
      <c r="RZ66" s="231"/>
      <c r="SA66" s="231"/>
      <c r="SB66" s="231"/>
      <c r="SC66" s="231"/>
      <c r="SD66" s="231"/>
      <c r="SE66" s="231"/>
      <c r="SF66" s="231"/>
      <c r="SG66" s="231"/>
      <c r="SH66" s="231"/>
      <c r="SI66" s="231"/>
      <c r="SJ66" s="231"/>
      <c r="SK66" s="231"/>
      <c r="SL66" s="231"/>
      <c r="SM66" s="231"/>
      <c r="SN66" s="231"/>
      <c r="SO66" s="231"/>
      <c r="SP66" s="231"/>
      <c r="SQ66" s="231"/>
      <c r="SR66" s="231"/>
      <c r="SS66" s="231"/>
      <c r="ST66" s="231"/>
      <c r="SU66" s="231"/>
      <c r="SV66" s="231"/>
      <c r="SW66" s="231"/>
      <c r="SX66" s="231"/>
      <c r="SY66" s="231"/>
      <c r="SZ66" s="231"/>
      <c r="TA66" s="231"/>
      <c r="TB66" s="231"/>
      <c r="TC66" s="231"/>
    </row>
    <row r="67" spans="1:523" s="64" customFormat="1" ht="15.95" customHeight="1" x14ac:dyDescent="0.3">
      <c r="A67" s="62"/>
      <c r="B67" s="62"/>
      <c r="C67" s="62">
        <v>3239</v>
      </c>
      <c r="D67" s="62"/>
      <c r="E67" s="187" t="s">
        <v>109</v>
      </c>
      <c r="F67" s="63">
        <f>SUM(F70)</f>
        <v>0</v>
      </c>
      <c r="G67" s="69">
        <f>SUM(G70)</f>
        <v>0</v>
      </c>
      <c r="H67" s="170">
        <f t="shared" si="0"/>
        <v>8769</v>
      </c>
      <c r="I67" s="171">
        <f t="shared" ref="I67:N67" si="60">SUM(I68:I70)</f>
        <v>7170</v>
      </c>
      <c r="J67" s="171">
        <f t="shared" si="60"/>
        <v>0</v>
      </c>
      <c r="K67" s="171">
        <f t="shared" si="60"/>
        <v>599</v>
      </c>
      <c r="L67" s="171">
        <f t="shared" si="60"/>
        <v>0</v>
      </c>
      <c r="M67" s="171">
        <f t="shared" si="60"/>
        <v>1000</v>
      </c>
      <c r="N67" s="171">
        <f t="shared" si="60"/>
        <v>0</v>
      </c>
      <c r="O67" s="170">
        <f t="shared" si="8"/>
        <v>7451</v>
      </c>
      <c r="P67" s="171">
        <f t="shared" ref="P67:U67" si="61">SUM(P68:P70)</f>
        <v>6770</v>
      </c>
      <c r="Q67" s="171">
        <f t="shared" si="61"/>
        <v>0</v>
      </c>
      <c r="R67" s="171">
        <f t="shared" si="61"/>
        <v>681</v>
      </c>
      <c r="S67" s="171">
        <f t="shared" si="61"/>
        <v>0</v>
      </c>
      <c r="T67" s="171">
        <f t="shared" si="61"/>
        <v>0</v>
      </c>
      <c r="U67" s="171">
        <f t="shared" si="61"/>
        <v>0</v>
      </c>
      <c r="V67" s="171">
        <f t="shared" ref="V67" si="62">SUM(V68:V70)</f>
        <v>0</v>
      </c>
      <c r="W67" s="61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230"/>
      <c r="CI67" s="230"/>
      <c r="CJ67" s="230"/>
      <c r="CK67" s="230"/>
      <c r="CL67" s="230"/>
      <c r="CM67" s="230"/>
      <c r="CN67" s="230"/>
      <c r="CO67" s="230"/>
      <c r="CP67" s="230"/>
      <c r="CQ67" s="230"/>
      <c r="CR67" s="230"/>
      <c r="CS67" s="230"/>
      <c r="CT67" s="230"/>
      <c r="CU67" s="230"/>
      <c r="CV67" s="230"/>
      <c r="CW67" s="230"/>
      <c r="CX67" s="230"/>
      <c r="CY67" s="230"/>
      <c r="CZ67" s="230"/>
      <c r="DA67" s="230"/>
      <c r="DB67" s="230"/>
      <c r="DC67" s="230"/>
      <c r="DD67" s="230"/>
      <c r="DE67" s="230"/>
      <c r="DF67" s="230"/>
      <c r="DG67" s="230"/>
      <c r="DH67" s="230"/>
      <c r="DI67" s="230"/>
      <c r="DJ67" s="230"/>
      <c r="DK67" s="230"/>
      <c r="DL67" s="230"/>
      <c r="DM67" s="230"/>
      <c r="DN67" s="230"/>
      <c r="DO67" s="230"/>
      <c r="DP67" s="230"/>
      <c r="DQ67" s="230"/>
      <c r="DR67" s="230"/>
      <c r="DS67" s="230"/>
      <c r="DT67" s="230"/>
      <c r="DU67" s="230"/>
      <c r="DV67" s="230"/>
      <c r="DW67" s="230"/>
      <c r="DX67" s="230"/>
      <c r="DY67" s="230"/>
      <c r="DZ67" s="230"/>
      <c r="EA67" s="230"/>
      <c r="EB67" s="230"/>
      <c r="EC67" s="230"/>
      <c r="ED67" s="230"/>
      <c r="EE67" s="230"/>
      <c r="EF67" s="230"/>
      <c r="EG67" s="230"/>
      <c r="EH67" s="230"/>
      <c r="EI67" s="230"/>
      <c r="EJ67" s="230"/>
      <c r="EK67" s="230"/>
      <c r="EL67" s="230"/>
      <c r="EM67" s="230"/>
      <c r="EN67" s="230"/>
      <c r="EO67" s="230"/>
      <c r="EP67" s="230"/>
      <c r="EQ67" s="230"/>
      <c r="ER67" s="230"/>
      <c r="ES67" s="230"/>
      <c r="ET67" s="230"/>
      <c r="EU67" s="230"/>
      <c r="EV67" s="230"/>
      <c r="EW67" s="230"/>
      <c r="EX67" s="230"/>
      <c r="EY67" s="230"/>
      <c r="EZ67" s="230"/>
      <c r="FA67" s="230"/>
      <c r="FB67" s="230"/>
      <c r="FC67" s="230"/>
      <c r="FD67" s="230"/>
      <c r="FE67" s="230"/>
      <c r="FF67" s="230"/>
      <c r="FG67" s="230"/>
      <c r="FH67" s="230"/>
      <c r="FI67" s="230"/>
      <c r="FJ67" s="230"/>
      <c r="FK67" s="230"/>
      <c r="FL67" s="230"/>
      <c r="FM67" s="230"/>
      <c r="FN67" s="230"/>
      <c r="FO67" s="230"/>
      <c r="FP67" s="230"/>
      <c r="FQ67" s="230"/>
      <c r="FR67" s="230"/>
      <c r="FS67" s="230"/>
      <c r="FT67" s="230"/>
      <c r="FU67" s="230"/>
      <c r="FV67" s="230"/>
      <c r="FW67" s="230"/>
      <c r="FX67" s="230"/>
      <c r="FY67" s="230"/>
      <c r="FZ67" s="230"/>
      <c r="GA67" s="230"/>
      <c r="GB67" s="230"/>
      <c r="GC67" s="230"/>
      <c r="GD67" s="230"/>
      <c r="GE67" s="230"/>
      <c r="GF67" s="230"/>
      <c r="GG67" s="230"/>
      <c r="GH67" s="230"/>
      <c r="GI67" s="230"/>
      <c r="GJ67" s="230"/>
      <c r="GK67" s="230"/>
      <c r="GL67" s="230"/>
      <c r="GM67" s="230"/>
      <c r="GN67" s="230"/>
      <c r="GO67" s="230"/>
      <c r="GP67" s="230"/>
      <c r="GQ67" s="230"/>
      <c r="GR67" s="230"/>
      <c r="GS67" s="230"/>
      <c r="GT67" s="230"/>
      <c r="GU67" s="230"/>
      <c r="GV67" s="230"/>
      <c r="GW67" s="230"/>
      <c r="GX67" s="230"/>
      <c r="GY67" s="230"/>
      <c r="GZ67" s="230"/>
      <c r="HA67" s="230"/>
      <c r="HB67" s="230"/>
      <c r="HC67" s="230"/>
      <c r="HD67" s="230"/>
      <c r="HE67" s="230"/>
      <c r="HF67" s="230"/>
      <c r="HG67" s="230"/>
      <c r="HH67" s="230"/>
      <c r="HI67" s="230"/>
      <c r="HJ67" s="230"/>
      <c r="HK67" s="230"/>
      <c r="HL67" s="230"/>
      <c r="HM67" s="230"/>
      <c r="HN67" s="230"/>
      <c r="HO67" s="230"/>
      <c r="HP67" s="230"/>
      <c r="HQ67" s="230"/>
      <c r="HR67" s="230"/>
      <c r="HS67" s="230"/>
      <c r="HT67" s="230"/>
      <c r="HU67" s="230"/>
      <c r="HV67" s="230"/>
      <c r="HW67" s="230"/>
      <c r="HX67" s="230"/>
      <c r="HY67" s="230"/>
      <c r="HZ67" s="230"/>
      <c r="IA67" s="230"/>
      <c r="IB67" s="230"/>
      <c r="IC67" s="230"/>
      <c r="ID67" s="230"/>
      <c r="IE67" s="230"/>
      <c r="IF67" s="230"/>
      <c r="IG67" s="230"/>
      <c r="IH67" s="230"/>
      <c r="II67" s="230"/>
      <c r="IJ67" s="230"/>
      <c r="IK67" s="230"/>
      <c r="IL67" s="230"/>
      <c r="IM67" s="230"/>
      <c r="IN67" s="230"/>
      <c r="IO67" s="230"/>
      <c r="IP67" s="230"/>
      <c r="IQ67" s="230"/>
      <c r="IR67" s="230"/>
      <c r="IS67" s="230"/>
      <c r="IT67" s="230"/>
      <c r="IU67" s="230"/>
      <c r="IV67" s="230"/>
      <c r="IW67" s="230"/>
      <c r="IX67" s="230"/>
      <c r="IY67" s="230"/>
      <c r="IZ67" s="230"/>
      <c r="JA67" s="230"/>
      <c r="JB67" s="230"/>
      <c r="JC67" s="230"/>
      <c r="JD67" s="230"/>
      <c r="JE67" s="230"/>
      <c r="JF67" s="230"/>
      <c r="JG67" s="230"/>
      <c r="JH67" s="230"/>
      <c r="JI67" s="230"/>
      <c r="JJ67" s="230"/>
      <c r="JK67" s="230"/>
      <c r="JL67" s="230"/>
      <c r="JM67" s="230"/>
      <c r="JN67" s="230"/>
      <c r="JO67" s="230"/>
      <c r="JP67" s="230"/>
      <c r="JQ67" s="230"/>
      <c r="JR67" s="230"/>
      <c r="JS67" s="230"/>
      <c r="JT67" s="230"/>
      <c r="JU67" s="230"/>
      <c r="JV67" s="230"/>
      <c r="JW67" s="230"/>
      <c r="JX67" s="230"/>
      <c r="JY67" s="230"/>
      <c r="JZ67" s="230"/>
      <c r="KA67" s="230"/>
      <c r="KB67" s="230"/>
      <c r="KC67" s="230"/>
      <c r="KD67" s="230"/>
      <c r="KE67" s="230"/>
      <c r="KF67" s="230"/>
      <c r="KG67" s="230"/>
      <c r="KH67" s="230"/>
      <c r="KI67" s="230"/>
      <c r="KJ67" s="230"/>
      <c r="KK67" s="230"/>
      <c r="KL67" s="230"/>
      <c r="KM67" s="230"/>
      <c r="KN67" s="230"/>
      <c r="KO67" s="230"/>
      <c r="KP67" s="230"/>
      <c r="KQ67" s="230"/>
      <c r="KR67" s="230"/>
      <c r="KS67" s="230"/>
      <c r="KT67" s="230"/>
      <c r="KU67" s="230"/>
      <c r="KV67" s="230"/>
      <c r="KW67" s="230"/>
      <c r="KX67" s="230"/>
      <c r="KY67" s="230"/>
      <c r="KZ67" s="230"/>
      <c r="LA67" s="230"/>
      <c r="LB67" s="230"/>
      <c r="LC67" s="230"/>
      <c r="LD67" s="230"/>
      <c r="LE67" s="230"/>
      <c r="LF67" s="230"/>
      <c r="LG67" s="230"/>
      <c r="LH67" s="230"/>
      <c r="LI67" s="230"/>
      <c r="LJ67" s="230"/>
      <c r="LK67" s="230"/>
      <c r="LL67" s="230"/>
      <c r="LM67" s="230"/>
      <c r="LN67" s="230"/>
      <c r="LO67" s="230"/>
      <c r="LP67" s="230"/>
      <c r="LQ67" s="230"/>
      <c r="LR67" s="230"/>
      <c r="LS67" s="230"/>
      <c r="LT67" s="230"/>
      <c r="LU67" s="230"/>
      <c r="LV67" s="230"/>
      <c r="LW67" s="230"/>
      <c r="LX67" s="230"/>
      <c r="LY67" s="230"/>
      <c r="LZ67" s="230"/>
      <c r="MA67" s="230"/>
      <c r="MB67" s="230"/>
      <c r="MC67" s="230"/>
      <c r="MD67" s="230"/>
      <c r="ME67" s="230"/>
      <c r="MF67" s="230"/>
      <c r="MG67" s="230"/>
      <c r="MH67" s="230"/>
      <c r="MI67" s="230"/>
      <c r="MJ67" s="230"/>
      <c r="MK67" s="230"/>
      <c r="ML67" s="230"/>
      <c r="MM67" s="230"/>
      <c r="MN67" s="230"/>
      <c r="MO67" s="230"/>
      <c r="MP67" s="230"/>
      <c r="MQ67" s="230"/>
      <c r="MR67" s="230"/>
      <c r="MS67" s="230"/>
      <c r="MT67" s="230"/>
      <c r="MU67" s="230"/>
      <c r="MV67" s="230"/>
      <c r="MW67" s="230"/>
      <c r="MX67" s="230"/>
      <c r="MY67" s="230"/>
      <c r="MZ67" s="230"/>
      <c r="NA67" s="230"/>
      <c r="NB67" s="230"/>
      <c r="NC67" s="230"/>
      <c r="ND67" s="230"/>
      <c r="NE67" s="230"/>
      <c r="NF67" s="230"/>
      <c r="NG67" s="230"/>
      <c r="NH67" s="230"/>
      <c r="NI67" s="230"/>
      <c r="NJ67" s="230"/>
      <c r="NK67" s="230"/>
      <c r="NL67" s="230"/>
      <c r="NM67" s="230"/>
      <c r="NN67" s="230"/>
      <c r="NO67" s="230"/>
      <c r="NP67" s="230"/>
      <c r="NQ67" s="230"/>
      <c r="NR67" s="230"/>
      <c r="NS67" s="230"/>
      <c r="NT67" s="230"/>
      <c r="NU67" s="230"/>
      <c r="NV67" s="230"/>
      <c r="NW67" s="230"/>
      <c r="NX67" s="230"/>
      <c r="NY67" s="230"/>
      <c r="NZ67" s="230"/>
      <c r="OA67" s="230"/>
      <c r="OB67" s="230"/>
      <c r="OC67" s="230"/>
      <c r="OD67" s="230"/>
      <c r="OE67" s="230"/>
      <c r="OF67" s="230"/>
      <c r="OG67" s="230"/>
      <c r="OH67" s="230"/>
      <c r="OI67" s="230"/>
      <c r="OJ67" s="230"/>
      <c r="OK67" s="230"/>
      <c r="OL67" s="230"/>
      <c r="OM67" s="230"/>
      <c r="ON67" s="230"/>
      <c r="OO67" s="230"/>
      <c r="OP67" s="230"/>
      <c r="OQ67" s="230"/>
      <c r="OR67" s="230"/>
      <c r="OS67" s="230"/>
      <c r="OT67" s="230"/>
      <c r="OU67" s="230"/>
      <c r="OV67" s="230"/>
      <c r="OW67" s="230"/>
      <c r="OX67" s="230"/>
      <c r="OY67" s="230"/>
      <c r="OZ67" s="230"/>
      <c r="PA67" s="230"/>
      <c r="PB67" s="230"/>
      <c r="PC67" s="230"/>
      <c r="PD67" s="230"/>
      <c r="PE67" s="230"/>
      <c r="PF67" s="230"/>
      <c r="PG67" s="230"/>
      <c r="PH67" s="230"/>
      <c r="PI67" s="230"/>
      <c r="PJ67" s="230"/>
      <c r="PK67" s="230"/>
      <c r="PL67" s="230"/>
      <c r="PM67" s="230"/>
      <c r="PN67" s="230"/>
      <c r="PO67" s="230"/>
      <c r="PP67" s="230"/>
      <c r="PQ67" s="230"/>
      <c r="PR67" s="230"/>
      <c r="PS67" s="230"/>
      <c r="PT67" s="230"/>
      <c r="PU67" s="230"/>
      <c r="PV67" s="230"/>
      <c r="PW67" s="230"/>
      <c r="PX67" s="230"/>
      <c r="PY67" s="230"/>
      <c r="PZ67" s="230"/>
      <c r="QA67" s="230"/>
      <c r="QB67" s="230"/>
      <c r="QC67" s="230"/>
      <c r="QD67" s="230"/>
      <c r="QE67" s="230"/>
      <c r="QF67" s="230"/>
      <c r="QG67" s="230"/>
      <c r="QH67" s="230"/>
      <c r="QI67" s="230"/>
      <c r="QJ67" s="230"/>
      <c r="QK67" s="230"/>
      <c r="QL67" s="230"/>
      <c r="QM67" s="230"/>
      <c r="QN67" s="230"/>
      <c r="QO67" s="230"/>
      <c r="QP67" s="230"/>
      <c r="QQ67" s="230"/>
      <c r="QR67" s="230"/>
      <c r="QS67" s="230"/>
      <c r="QT67" s="230"/>
      <c r="QU67" s="230"/>
      <c r="QV67" s="230"/>
      <c r="QW67" s="230"/>
      <c r="QX67" s="230"/>
      <c r="QY67" s="230"/>
      <c r="QZ67" s="230"/>
      <c r="RA67" s="230"/>
      <c r="RB67" s="230"/>
      <c r="RC67" s="230"/>
      <c r="RD67" s="230"/>
      <c r="RE67" s="230"/>
      <c r="RF67" s="230"/>
      <c r="RG67" s="230"/>
      <c r="RH67" s="230"/>
      <c r="RI67" s="230"/>
      <c r="RJ67" s="230"/>
      <c r="RK67" s="230"/>
      <c r="RL67" s="230"/>
      <c r="RM67" s="230"/>
      <c r="RN67" s="230"/>
      <c r="RO67" s="230"/>
      <c r="RP67" s="230"/>
      <c r="RQ67" s="230"/>
      <c r="RR67" s="230"/>
      <c r="RS67" s="230"/>
      <c r="RT67" s="230"/>
      <c r="RU67" s="230"/>
      <c r="RV67" s="230"/>
      <c r="RW67" s="230"/>
      <c r="RX67" s="230"/>
      <c r="RY67" s="230"/>
      <c r="RZ67" s="230"/>
      <c r="SA67" s="230"/>
      <c r="SB67" s="230"/>
      <c r="SC67" s="230"/>
      <c r="SD67" s="230"/>
      <c r="SE67" s="230"/>
      <c r="SF67" s="230"/>
      <c r="SG67" s="230"/>
      <c r="SH67" s="230"/>
      <c r="SI67" s="230"/>
      <c r="SJ67" s="230"/>
      <c r="SK67" s="230"/>
      <c r="SL67" s="230"/>
      <c r="SM67" s="230"/>
      <c r="SN67" s="230"/>
      <c r="SO67" s="230"/>
      <c r="SP67" s="230"/>
      <c r="SQ67" s="230"/>
      <c r="SR67" s="230"/>
      <c r="SS67" s="230"/>
      <c r="ST67" s="230"/>
      <c r="SU67" s="230"/>
      <c r="SV67" s="230"/>
      <c r="SW67" s="230"/>
      <c r="SX67" s="230"/>
      <c r="SY67" s="230"/>
      <c r="SZ67" s="230"/>
      <c r="TA67" s="230"/>
      <c r="TB67" s="230"/>
      <c r="TC67" s="230"/>
    </row>
    <row r="68" spans="1:523" s="58" customFormat="1" ht="15.95" customHeight="1" x14ac:dyDescent="0.3">
      <c r="A68" s="65"/>
      <c r="B68" s="65"/>
      <c r="C68" s="66"/>
      <c r="D68" s="65">
        <v>32391</v>
      </c>
      <c r="E68" s="189" t="s">
        <v>110</v>
      </c>
      <c r="H68" s="172">
        <f t="shared" si="0"/>
        <v>199</v>
      </c>
      <c r="I68" s="173"/>
      <c r="J68" s="173"/>
      <c r="K68" s="173">
        <v>199</v>
      </c>
      <c r="L68" s="173"/>
      <c r="M68" s="173"/>
      <c r="N68" s="173"/>
      <c r="O68" s="172">
        <f t="shared" si="8"/>
        <v>199</v>
      </c>
      <c r="P68" s="173"/>
      <c r="Q68" s="173"/>
      <c r="R68" s="173">
        <v>199</v>
      </c>
      <c r="S68" s="173"/>
      <c r="T68" s="173"/>
      <c r="U68" s="173"/>
      <c r="V68" s="173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  <c r="EG68" s="231"/>
      <c r="EH68" s="231"/>
      <c r="EI68" s="231"/>
      <c r="EJ68" s="231"/>
      <c r="EK68" s="231"/>
      <c r="EL68" s="231"/>
      <c r="EM68" s="231"/>
      <c r="EN68" s="231"/>
      <c r="EO68" s="231"/>
      <c r="EP68" s="231"/>
      <c r="EQ68" s="231"/>
      <c r="ER68" s="231"/>
      <c r="ES68" s="231"/>
      <c r="ET68" s="231"/>
      <c r="EU68" s="231"/>
      <c r="EV68" s="231"/>
      <c r="EW68" s="231"/>
      <c r="EX68" s="231"/>
      <c r="EY68" s="231"/>
      <c r="EZ68" s="231"/>
      <c r="FA68" s="231"/>
      <c r="FB68" s="231"/>
      <c r="FC68" s="231"/>
      <c r="FD68" s="231"/>
      <c r="FE68" s="231"/>
      <c r="FF68" s="231"/>
      <c r="FG68" s="231"/>
      <c r="FH68" s="231"/>
      <c r="FI68" s="231"/>
      <c r="FJ68" s="231"/>
      <c r="FK68" s="231"/>
      <c r="FL68" s="231"/>
      <c r="FM68" s="231"/>
      <c r="FN68" s="231"/>
      <c r="FO68" s="231"/>
      <c r="FP68" s="231"/>
      <c r="FQ68" s="231"/>
      <c r="FR68" s="231"/>
      <c r="FS68" s="231"/>
      <c r="FT68" s="231"/>
      <c r="FU68" s="231"/>
      <c r="FV68" s="231"/>
      <c r="FW68" s="231"/>
      <c r="FX68" s="231"/>
      <c r="FY68" s="231"/>
      <c r="FZ68" s="231"/>
      <c r="GA68" s="231"/>
      <c r="GB68" s="231"/>
      <c r="GC68" s="231"/>
      <c r="GD68" s="231"/>
      <c r="GE68" s="231"/>
      <c r="GF68" s="231"/>
      <c r="GG68" s="231"/>
      <c r="GH68" s="231"/>
      <c r="GI68" s="231"/>
      <c r="GJ68" s="231"/>
      <c r="GK68" s="231"/>
      <c r="GL68" s="231"/>
      <c r="GM68" s="231"/>
      <c r="GN68" s="231"/>
      <c r="GO68" s="231"/>
      <c r="GP68" s="231"/>
      <c r="GQ68" s="231"/>
      <c r="GR68" s="231"/>
      <c r="GS68" s="231"/>
      <c r="GT68" s="231"/>
      <c r="GU68" s="231"/>
      <c r="GV68" s="231"/>
      <c r="GW68" s="231"/>
      <c r="GX68" s="231"/>
      <c r="GY68" s="231"/>
      <c r="GZ68" s="231"/>
      <c r="HA68" s="231"/>
      <c r="HB68" s="231"/>
      <c r="HC68" s="231"/>
      <c r="HD68" s="231"/>
      <c r="HE68" s="231"/>
      <c r="HF68" s="231"/>
      <c r="HG68" s="231"/>
      <c r="HH68" s="231"/>
      <c r="HI68" s="231"/>
      <c r="HJ68" s="231"/>
      <c r="HK68" s="231"/>
      <c r="HL68" s="231"/>
      <c r="HM68" s="231"/>
      <c r="HN68" s="231"/>
      <c r="HO68" s="231"/>
      <c r="HP68" s="231"/>
      <c r="HQ68" s="231"/>
      <c r="HR68" s="231"/>
      <c r="HS68" s="231"/>
      <c r="HT68" s="231"/>
      <c r="HU68" s="231"/>
      <c r="HV68" s="231"/>
      <c r="HW68" s="231"/>
      <c r="HX68" s="231"/>
      <c r="HY68" s="231"/>
      <c r="HZ68" s="231"/>
      <c r="IA68" s="231"/>
      <c r="IB68" s="231"/>
      <c r="IC68" s="231"/>
      <c r="ID68" s="231"/>
      <c r="IE68" s="231"/>
      <c r="IF68" s="231"/>
      <c r="IG68" s="231"/>
      <c r="IH68" s="231"/>
      <c r="II68" s="231"/>
      <c r="IJ68" s="231"/>
      <c r="IK68" s="231"/>
      <c r="IL68" s="231"/>
      <c r="IM68" s="231"/>
      <c r="IN68" s="231"/>
      <c r="IO68" s="231"/>
      <c r="IP68" s="231"/>
      <c r="IQ68" s="231"/>
      <c r="IR68" s="231"/>
      <c r="IS68" s="231"/>
      <c r="IT68" s="231"/>
      <c r="IU68" s="231"/>
      <c r="IV68" s="231"/>
      <c r="IW68" s="231"/>
      <c r="IX68" s="231"/>
      <c r="IY68" s="231"/>
      <c r="IZ68" s="231"/>
      <c r="JA68" s="231"/>
      <c r="JB68" s="231"/>
      <c r="JC68" s="231"/>
      <c r="JD68" s="231"/>
      <c r="JE68" s="231"/>
      <c r="JF68" s="231"/>
      <c r="JG68" s="231"/>
      <c r="JH68" s="231"/>
      <c r="JI68" s="231"/>
      <c r="JJ68" s="231"/>
      <c r="JK68" s="231"/>
      <c r="JL68" s="231"/>
      <c r="JM68" s="231"/>
      <c r="JN68" s="231"/>
      <c r="JO68" s="231"/>
      <c r="JP68" s="231"/>
      <c r="JQ68" s="231"/>
      <c r="JR68" s="231"/>
      <c r="JS68" s="231"/>
      <c r="JT68" s="231"/>
      <c r="JU68" s="231"/>
      <c r="JV68" s="231"/>
      <c r="JW68" s="231"/>
      <c r="JX68" s="231"/>
      <c r="JY68" s="231"/>
      <c r="JZ68" s="231"/>
      <c r="KA68" s="231"/>
      <c r="KB68" s="231"/>
      <c r="KC68" s="231"/>
      <c r="KD68" s="231"/>
      <c r="KE68" s="231"/>
      <c r="KF68" s="231"/>
      <c r="KG68" s="231"/>
      <c r="KH68" s="231"/>
      <c r="KI68" s="231"/>
      <c r="KJ68" s="231"/>
      <c r="KK68" s="231"/>
      <c r="KL68" s="231"/>
      <c r="KM68" s="231"/>
      <c r="KN68" s="231"/>
      <c r="KO68" s="231"/>
      <c r="KP68" s="231"/>
      <c r="KQ68" s="231"/>
      <c r="KR68" s="231"/>
      <c r="KS68" s="231"/>
      <c r="KT68" s="231"/>
      <c r="KU68" s="231"/>
      <c r="KV68" s="231"/>
      <c r="KW68" s="231"/>
      <c r="KX68" s="231"/>
      <c r="KY68" s="231"/>
      <c r="KZ68" s="231"/>
      <c r="LA68" s="231"/>
      <c r="LB68" s="231"/>
      <c r="LC68" s="231"/>
      <c r="LD68" s="231"/>
      <c r="LE68" s="231"/>
      <c r="LF68" s="231"/>
      <c r="LG68" s="231"/>
      <c r="LH68" s="231"/>
      <c r="LI68" s="231"/>
      <c r="LJ68" s="231"/>
      <c r="LK68" s="231"/>
      <c r="LL68" s="231"/>
      <c r="LM68" s="231"/>
      <c r="LN68" s="231"/>
      <c r="LO68" s="231"/>
      <c r="LP68" s="231"/>
      <c r="LQ68" s="231"/>
      <c r="LR68" s="231"/>
      <c r="LS68" s="231"/>
      <c r="LT68" s="231"/>
      <c r="LU68" s="231"/>
      <c r="LV68" s="231"/>
      <c r="LW68" s="231"/>
      <c r="LX68" s="231"/>
      <c r="LY68" s="231"/>
      <c r="LZ68" s="231"/>
      <c r="MA68" s="231"/>
      <c r="MB68" s="231"/>
      <c r="MC68" s="231"/>
      <c r="MD68" s="231"/>
      <c r="ME68" s="231"/>
      <c r="MF68" s="231"/>
      <c r="MG68" s="231"/>
      <c r="MH68" s="231"/>
      <c r="MI68" s="231"/>
      <c r="MJ68" s="231"/>
      <c r="MK68" s="231"/>
      <c r="ML68" s="231"/>
      <c r="MM68" s="231"/>
      <c r="MN68" s="231"/>
      <c r="MO68" s="231"/>
      <c r="MP68" s="231"/>
      <c r="MQ68" s="231"/>
      <c r="MR68" s="231"/>
      <c r="MS68" s="231"/>
      <c r="MT68" s="231"/>
      <c r="MU68" s="231"/>
      <c r="MV68" s="231"/>
      <c r="MW68" s="231"/>
      <c r="MX68" s="231"/>
      <c r="MY68" s="231"/>
      <c r="MZ68" s="231"/>
      <c r="NA68" s="231"/>
      <c r="NB68" s="231"/>
      <c r="NC68" s="231"/>
      <c r="ND68" s="231"/>
      <c r="NE68" s="231"/>
      <c r="NF68" s="231"/>
      <c r="NG68" s="231"/>
      <c r="NH68" s="231"/>
      <c r="NI68" s="231"/>
      <c r="NJ68" s="231"/>
      <c r="NK68" s="231"/>
      <c r="NL68" s="231"/>
      <c r="NM68" s="231"/>
      <c r="NN68" s="231"/>
      <c r="NO68" s="231"/>
      <c r="NP68" s="231"/>
      <c r="NQ68" s="231"/>
      <c r="NR68" s="231"/>
      <c r="NS68" s="231"/>
      <c r="NT68" s="231"/>
      <c r="NU68" s="231"/>
      <c r="NV68" s="231"/>
      <c r="NW68" s="231"/>
      <c r="NX68" s="231"/>
      <c r="NY68" s="231"/>
      <c r="NZ68" s="231"/>
      <c r="OA68" s="231"/>
      <c r="OB68" s="231"/>
      <c r="OC68" s="231"/>
      <c r="OD68" s="231"/>
      <c r="OE68" s="231"/>
      <c r="OF68" s="231"/>
      <c r="OG68" s="231"/>
      <c r="OH68" s="231"/>
      <c r="OI68" s="231"/>
      <c r="OJ68" s="231"/>
      <c r="OK68" s="231"/>
      <c r="OL68" s="231"/>
      <c r="OM68" s="231"/>
      <c r="ON68" s="231"/>
      <c r="OO68" s="231"/>
      <c r="OP68" s="231"/>
      <c r="OQ68" s="231"/>
      <c r="OR68" s="231"/>
      <c r="OS68" s="231"/>
      <c r="OT68" s="231"/>
      <c r="OU68" s="231"/>
      <c r="OV68" s="231"/>
      <c r="OW68" s="231"/>
      <c r="OX68" s="231"/>
      <c r="OY68" s="231"/>
      <c r="OZ68" s="231"/>
      <c r="PA68" s="231"/>
      <c r="PB68" s="231"/>
      <c r="PC68" s="231"/>
      <c r="PD68" s="231"/>
      <c r="PE68" s="231"/>
      <c r="PF68" s="231"/>
      <c r="PG68" s="231"/>
      <c r="PH68" s="231"/>
      <c r="PI68" s="231"/>
      <c r="PJ68" s="231"/>
      <c r="PK68" s="231"/>
      <c r="PL68" s="231"/>
      <c r="PM68" s="231"/>
      <c r="PN68" s="231"/>
      <c r="PO68" s="231"/>
      <c r="PP68" s="231"/>
      <c r="PQ68" s="231"/>
      <c r="PR68" s="231"/>
      <c r="PS68" s="231"/>
      <c r="PT68" s="231"/>
      <c r="PU68" s="231"/>
      <c r="PV68" s="231"/>
      <c r="PW68" s="231"/>
      <c r="PX68" s="231"/>
      <c r="PY68" s="231"/>
      <c r="PZ68" s="231"/>
      <c r="QA68" s="231"/>
      <c r="QB68" s="231"/>
      <c r="QC68" s="231"/>
      <c r="QD68" s="231"/>
      <c r="QE68" s="231"/>
      <c r="QF68" s="231"/>
      <c r="QG68" s="231"/>
      <c r="QH68" s="231"/>
      <c r="QI68" s="231"/>
      <c r="QJ68" s="231"/>
      <c r="QK68" s="231"/>
      <c r="QL68" s="231"/>
      <c r="QM68" s="231"/>
      <c r="QN68" s="231"/>
      <c r="QO68" s="231"/>
      <c r="QP68" s="231"/>
      <c r="QQ68" s="231"/>
      <c r="QR68" s="231"/>
      <c r="QS68" s="231"/>
      <c r="QT68" s="231"/>
      <c r="QU68" s="231"/>
      <c r="QV68" s="231"/>
      <c r="QW68" s="231"/>
      <c r="QX68" s="231"/>
      <c r="QY68" s="231"/>
      <c r="QZ68" s="231"/>
      <c r="RA68" s="231"/>
      <c r="RB68" s="231"/>
      <c r="RC68" s="231"/>
      <c r="RD68" s="231"/>
      <c r="RE68" s="231"/>
      <c r="RF68" s="231"/>
      <c r="RG68" s="231"/>
      <c r="RH68" s="231"/>
      <c r="RI68" s="231"/>
      <c r="RJ68" s="231"/>
      <c r="RK68" s="231"/>
      <c r="RL68" s="231"/>
      <c r="RM68" s="231"/>
      <c r="RN68" s="231"/>
      <c r="RO68" s="231"/>
      <c r="RP68" s="231"/>
      <c r="RQ68" s="231"/>
      <c r="RR68" s="231"/>
      <c r="RS68" s="231"/>
      <c r="RT68" s="231"/>
      <c r="RU68" s="231"/>
      <c r="RV68" s="231"/>
      <c r="RW68" s="231"/>
      <c r="RX68" s="231"/>
      <c r="RY68" s="231"/>
      <c r="RZ68" s="231"/>
      <c r="SA68" s="231"/>
      <c r="SB68" s="231"/>
      <c r="SC68" s="231"/>
      <c r="SD68" s="231"/>
      <c r="SE68" s="231"/>
      <c r="SF68" s="231"/>
      <c r="SG68" s="231"/>
      <c r="SH68" s="231"/>
      <c r="SI68" s="231"/>
      <c r="SJ68" s="231"/>
      <c r="SK68" s="231"/>
      <c r="SL68" s="231"/>
      <c r="SM68" s="231"/>
      <c r="SN68" s="231"/>
      <c r="SO68" s="231"/>
      <c r="SP68" s="231"/>
      <c r="SQ68" s="231"/>
      <c r="SR68" s="231"/>
      <c r="SS68" s="231"/>
      <c r="ST68" s="231"/>
      <c r="SU68" s="231"/>
      <c r="SV68" s="231"/>
      <c r="SW68" s="231"/>
      <c r="SX68" s="231"/>
      <c r="SY68" s="231"/>
      <c r="SZ68" s="231"/>
      <c r="TA68" s="231"/>
      <c r="TB68" s="231"/>
      <c r="TC68" s="231"/>
    </row>
    <row r="69" spans="1:523" s="58" customFormat="1" ht="15.95" customHeight="1" x14ac:dyDescent="0.3">
      <c r="A69" s="65"/>
      <c r="B69" s="65"/>
      <c r="C69" s="66"/>
      <c r="D69" s="65">
        <v>32395</v>
      </c>
      <c r="E69" s="189" t="s">
        <v>177</v>
      </c>
      <c r="H69" s="172">
        <f>SUM(I69:N69)</f>
        <v>6878</v>
      </c>
      <c r="I69" s="173">
        <v>6878</v>
      </c>
      <c r="J69" s="173"/>
      <c r="K69" s="173"/>
      <c r="L69" s="173"/>
      <c r="M69" s="173"/>
      <c r="N69" s="173"/>
      <c r="O69" s="172">
        <f t="shared" si="8"/>
        <v>6378</v>
      </c>
      <c r="P69" s="173">
        <v>6378</v>
      </c>
      <c r="Q69" s="173"/>
      <c r="R69" s="173"/>
      <c r="S69" s="173"/>
      <c r="T69" s="173"/>
      <c r="U69" s="173"/>
      <c r="V69" s="173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  <c r="EF69" s="231"/>
      <c r="EG69" s="231"/>
      <c r="EH69" s="231"/>
      <c r="EI69" s="231"/>
      <c r="EJ69" s="231"/>
      <c r="EK69" s="231"/>
      <c r="EL69" s="231"/>
      <c r="EM69" s="231"/>
      <c r="EN69" s="231"/>
      <c r="EO69" s="231"/>
      <c r="EP69" s="231"/>
      <c r="EQ69" s="231"/>
      <c r="ER69" s="231"/>
      <c r="ES69" s="231"/>
      <c r="ET69" s="231"/>
      <c r="EU69" s="231"/>
      <c r="EV69" s="231"/>
      <c r="EW69" s="231"/>
      <c r="EX69" s="231"/>
      <c r="EY69" s="231"/>
      <c r="EZ69" s="231"/>
      <c r="FA69" s="231"/>
      <c r="FB69" s="231"/>
      <c r="FC69" s="231"/>
      <c r="FD69" s="231"/>
      <c r="FE69" s="231"/>
      <c r="FF69" s="231"/>
      <c r="FG69" s="231"/>
      <c r="FH69" s="231"/>
      <c r="FI69" s="231"/>
      <c r="FJ69" s="231"/>
      <c r="FK69" s="231"/>
      <c r="FL69" s="231"/>
      <c r="FM69" s="231"/>
      <c r="FN69" s="231"/>
      <c r="FO69" s="231"/>
      <c r="FP69" s="231"/>
      <c r="FQ69" s="231"/>
      <c r="FR69" s="231"/>
      <c r="FS69" s="231"/>
      <c r="FT69" s="231"/>
      <c r="FU69" s="231"/>
      <c r="FV69" s="231"/>
      <c r="FW69" s="231"/>
      <c r="FX69" s="231"/>
      <c r="FY69" s="231"/>
      <c r="FZ69" s="231"/>
      <c r="GA69" s="231"/>
      <c r="GB69" s="231"/>
      <c r="GC69" s="231"/>
      <c r="GD69" s="231"/>
      <c r="GE69" s="231"/>
      <c r="GF69" s="231"/>
      <c r="GG69" s="231"/>
      <c r="GH69" s="231"/>
      <c r="GI69" s="231"/>
      <c r="GJ69" s="231"/>
      <c r="GK69" s="231"/>
      <c r="GL69" s="231"/>
      <c r="GM69" s="231"/>
      <c r="GN69" s="231"/>
      <c r="GO69" s="231"/>
      <c r="GP69" s="231"/>
      <c r="GQ69" s="231"/>
      <c r="GR69" s="231"/>
      <c r="GS69" s="231"/>
      <c r="GT69" s="231"/>
      <c r="GU69" s="231"/>
      <c r="GV69" s="231"/>
      <c r="GW69" s="231"/>
      <c r="GX69" s="231"/>
      <c r="GY69" s="231"/>
      <c r="GZ69" s="231"/>
      <c r="HA69" s="231"/>
      <c r="HB69" s="231"/>
      <c r="HC69" s="231"/>
      <c r="HD69" s="231"/>
      <c r="HE69" s="231"/>
      <c r="HF69" s="231"/>
      <c r="HG69" s="231"/>
      <c r="HH69" s="231"/>
      <c r="HI69" s="231"/>
      <c r="HJ69" s="231"/>
      <c r="HK69" s="231"/>
      <c r="HL69" s="231"/>
      <c r="HM69" s="231"/>
      <c r="HN69" s="231"/>
      <c r="HO69" s="231"/>
      <c r="HP69" s="231"/>
      <c r="HQ69" s="231"/>
      <c r="HR69" s="231"/>
      <c r="HS69" s="231"/>
      <c r="HT69" s="231"/>
      <c r="HU69" s="231"/>
      <c r="HV69" s="231"/>
      <c r="HW69" s="231"/>
      <c r="HX69" s="231"/>
      <c r="HY69" s="231"/>
      <c r="HZ69" s="231"/>
      <c r="IA69" s="231"/>
      <c r="IB69" s="231"/>
      <c r="IC69" s="231"/>
      <c r="ID69" s="231"/>
      <c r="IE69" s="231"/>
      <c r="IF69" s="231"/>
      <c r="IG69" s="231"/>
      <c r="IH69" s="231"/>
      <c r="II69" s="231"/>
      <c r="IJ69" s="231"/>
      <c r="IK69" s="231"/>
      <c r="IL69" s="231"/>
      <c r="IM69" s="231"/>
      <c r="IN69" s="231"/>
      <c r="IO69" s="231"/>
      <c r="IP69" s="231"/>
      <c r="IQ69" s="231"/>
      <c r="IR69" s="231"/>
      <c r="IS69" s="231"/>
      <c r="IT69" s="231"/>
      <c r="IU69" s="231"/>
      <c r="IV69" s="231"/>
      <c r="IW69" s="231"/>
      <c r="IX69" s="231"/>
      <c r="IY69" s="231"/>
      <c r="IZ69" s="231"/>
      <c r="JA69" s="231"/>
      <c r="JB69" s="231"/>
      <c r="JC69" s="231"/>
      <c r="JD69" s="231"/>
      <c r="JE69" s="231"/>
      <c r="JF69" s="231"/>
      <c r="JG69" s="231"/>
      <c r="JH69" s="231"/>
      <c r="JI69" s="231"/>
      <c r="JJ69" s="231"/>
      <c r="JK69" s="231"/>
      <c r="JL69" s="231"/>
      <c r="JM69" s="231"/>
      <c r="JN69" s="231"/>
      <c r="JO69" s="231"/>
      <c r="JP69" s="231"/>
      <c r="JQ69" s="231"/>
      <c r="JR69" s="231"/>
      <c r="JS69" s="231"/>
      <c r="JT69" s="231"/>
      <c r="JU69" s="231"/>
      <c r="JV69" s="231"/>
      <c r="JW69" s="231"/>
      <c r="JX69" s="231"/>
      <c r="JY69" s="231"/>
      <c r="JZ69" s="231"/>
      <c r="KA69" s="231"/>
      <c r="KB69" s="231"/>
      <c r="KC69" s="231"/>
      <c r="KD69" s="231"/>
      <c r="KE69" s="231"/>
      <c r="KF69" s="231"/>
      <c r="KG69" s="231"/>
      <c r="KH69" s="231"/>
      <c r="KI69" s="231"/>
      <c r="KJ69" s="231"/>
      <c r="KK69" s="231"/>
      <c r="KL69" s="231"/>
      <c r="KM69" s="231"/>
      <c r="KN69" s="231"/>
      <c r="KO69" s="231"/>
      <c r="KP69" s="231"/>
      <c r="KQ69" s="231"/>
      <c r="KR69" s="231"/>
      <c r="KS69" s="231"/>
      <c r="KT69" s="231"/>
      <c r="KU69" s="231"/>
      <c r="KV69" s="231"/>
      <c r="KW69" s="231"/>
      <c r="KX69" s="231"/>
      <c r="KY69" s="231"/>
      <c r="KZ69" s="231"/>
      <c r="LA69" s="231"/>
      <c r="LB69" s="231"/>
      <c r="LC69" s="231"/>
      <c r="LD69" s="231"/>
      <c r="LE69" s="231"/>
      <c r="LF69" s="231"/>
      <c r="LG69" s="231"/>
      <c r="LH69" s="231"/>
      <c r="LI69" s="231"/>
      <c r="LJ69" s="231"/>
      <c r="LK69" s="231"/>
      <c r="LL69" s="231"/>
      <c r="LM69" s="231"/>
      <c r="LN69" s="231"/>
      <c r="LO69" s="231"/>
      <c r="LP69" s="231"/>
      <c r="LQ69" s="231"/>
      <c r="LR69" s="231"/>
      <c r="LS69" s="231"/>
      <c r="LT69" s="231"/>
      <c r="LU69" s="231"/>
      <c r="LV69" s="231"/>
      <c r="LW69" s="231"/>
      <c r="LX69" s="231"/>
      <c r="LY69" s="231"/>
      <c r="LZ69" s="231"/>
      <c r="MA69" s="231"/>
      <c r="MB69" s="231"/>
      <c r="MC69" s="231"/>
      <c r="MD69" s="231"/>
      <c r="ME69" s="231"/>
      <c r="MF69" s="231"/>
      <c r="MG69" s="231"/>
      <c r="MH69" s="231"/>
      <c r="MI69" s="231"/>
      <c r="MJ69" s="231"/>
      <c r="MK69" s="231"/>
      <c r="ML69" s="231"/>
      <c r="MM69" s="231"/>
      <c r="MN69" s="231"/>
      <c r="MO69" s="231"/>
      <c r="MP69" s="231"/>
      <c r="MQ69" s="231"/>
      <c r="MR69" s="231"/>
      <c r="MS69" s="231"/>
      <c r="MT69" s="231"/>
      <c r="MU69" s="231"/>
      <c r="MV69" s="231"/>
      <c r="MW69" s="231"/>
      <c r="MX69" s="231"/>
      <c r="MY69" s="231"/>
      <c r="MZ69" s="231"/>
      <c r="NA69" s="231"/>
      <c r="NB69" s="231"/>
      <c r="NC69" s="231"/>
      <c r="ND69" s="231"/>
      <c r="NE69" s="231"/>
      <c r="NF69" s="231"/>
      <c r="NG69" s="231"/>
      <c r="NH69" s="231"/>
      <c r="NI69" s="231"/>
      <c r="NJ69" s="231"/>
      <c r="NK69" s="231"/>
      <c r="NL69" s="231"/>
      <c r="NM69" s="231"/>
      <c r="NN69" s="231"/>
      <c r="NO69" s="231"/>
      <c r="NP69" s="231"/>
      <c r="NQ69" s="231"/>
      <c r="NR69" s="231"/>
      <c r="NS69" s="231"/>
      <c r="NT69" s="231"/>
      <c r="NU69" s="231"/>
      <c r="NV69" s="231"/>
      <c r="NW69" s="231"/>
      <c r="NX69" s="231"/>
      <c r="NY69" s="231"/>
      <c r="NZ69" s="231"/>
      <c r="OA69" s="231"/>
      <c r="OB69" s="231"/>
      <c r="OC69" s="231"/>
      <c r="OD69" s="231"/>
      <c r="OE69" s="231"/>
      <c r="OF69" s="231"/>
      <c r="OG69" s="231"/>
      <c r="OH69" s="231"/>
      <c r="OI69" s="231"/>
      <c r="OJ69" s="231"/>
      <c r="OK69" s="231"/>
      <c r="OL69" s="231"/>
      <c r="OM69" s="231"/>
      <c r="ON69" s="231"/>
      <c r="OO69" s="231"/>
      <c r="OP69" s="231"/>
      <c r="OQ69" s="231"/>
      <c r="OR69" s="231"/>
      <c r="OS69" s="231"/>
      <c r="OT69" s="231"/>
      <c r="OU69" s="231"/>
      <c r="OV69" s="231"/>
      <c r="OW69" s="231"/>
      <c r="OX69" s="231"/>
      <c r="OY69" s="231"/>
      <c r="OZ69" s="231"/>
      <c r="PA69" s="231"/>
      <c r="PB69" s="231"/>
      <c r="PC69" s="231"/>
      <c r="PD69" s="231"/>
      <c r="PE69" s="231"/>
      <c r="PF69" s="231"/>
      <c r="PG69" s="231"/>
      <c r="PH69" s="231"/>
      <c r="PI69" s="231"/>
      <c r="PJ69" s="231"/>
      <c r="PK69" s="231"/>
      <c r="PL69" s="231"/>
      <c r="PM69" s="231"/>
      <c r="PN69" s="231"/>
      <c r="PO69" s="231"/>
      <c r="PP69" s="231"/>
      <c r="PQ69" s="231"/>
      <c r="PR69" s="231"/>
      <c r="PS69" s="231"/>
      <c r="PT69" s="231"/>
      <c r="PU69" s="231"/>
      <c r="PV69" s="231"/>
      <c r="PW69" s="231"/>
      <c r="PX69" s="231"/>
      <c r="PY69" s="231"/>
      <c r="PZ69" s="231"/>
      <c r="QA69" s="231"/>
      <c r="QB69" s="231"/>
      <c r="QC69" s="231"/>
      <c r="QD69" s="231"/>
      <c r="QE69" s="231"/>
      <c r="QF69" s="231"/>
      <c r="QG69" s="231"/>
      <c r="QH69" s="231"/>
      <c r="QI69" s="231"/>
      <c r="QJ69" s="231"/>
      <c r="QK69" s="231"/>
      <c r="QL69" s="231"/>
      <c r="QM69" s="231"/>
      <c r="QN69" s="231"/>
      <c r="QO69" s="231"/>
      <c r="QP69" s="231"/>
      <c r="QQ69" s="231"/>
      <c r="QR69" s="231"/>
      <c r="QS69" s="231"/>
      <c r="QT69" s="231"/>
      <c r="QU69" s="231"/>
      <c r="QV69" s="231"/>
      <c r="QW69" s="231"/>
      <c r="QX69" s="231"/>
      <c r="QY69" s="231"/>
      <c r="QZ69" s="231"/>
      <c r="RA69" s="231"/>
      <c r="RB69" s="231"/>
      <c r="RC69" s="231"/>
      <c r="RD69" s="231"/>
      <c r="RE69" s="231"/>
      <c r="RF69" s="231"/>
      <c r="RG69" s="231"/>
      <c r="RH69" s="231"/>
      <c r="RI69" s="231"/>
      <c r="RJ69" s="231"/>
      <c r="RK69" s="231"/>
      <c r="RL69" s="231"/>
      <c r="RM69" s="231"/>
      <c r="RN69" s="231"/>
      <c r="RO69" s="231"/>
      <c r="RP69" s="231"/>
      <c r="RQ69" s="231"/>
      <c r="RR69" s="231"/>
      <c r="RS69" s="231"/>
      <c r="RT69" s="231"/>
      <c r="RU69" s="231"/>
      <c r="RV69" s="231"/>
      <c r="RW69" s="231"/>
      <c r="RX69" s="231"/>
      <c r="RY69" s="231"/>
      <c r="RZ69" s="231"/>
      <c r="SA69" s="231"/>
      <c r="SB69" s="231"/>
      <c r="SC69" s="231"/>
      <c r="SD69" s="231"/>
      <c r="SE69" s="231"/>
      <c r="SF69" s="231"/>
      <c r="SG69" s="231"/>
      <c r="SH69" s="231"/>
      <c r="SI69" s="231"/>
      <c r="SJ69" s="231"/>
      <c r="SK69" s="231"/>
      <c r="SL69" s="231"/>
      <c r="SM69" s="231"/>
      <c r="SN69" s="231"/>
      <c r="SO69" s="231"/>
      <c r="SP69" s="231"/>
      <c r="SQ69" s="231"/>
      <c r="SR69" s="231"/>
      <c r="SS69" s="231"/>
      <c r="ST69" s="231"/>
      <c r="SU69" s="231"/>
      <c r="SV69" s="231"/>
      <c r="SW69" s="231"/>
      <c r="SX69" s="231"/>
      <c r="SY69" s="231"/>
      <c r="SZ69" s="231"/>
      <c r="TA69" s="231"/>
      <c r="TB69" s="231"/>
      <c r="TC69" s="231"/>
    </row>
    <row r="70" spans="1:523" s="58" customFormat="1" ht="15.95" customHeight="1" x14ac:dyDescent="0.3">
      <c r="A70" s="65"/>
      <c r="B70" s="65"/>
      <c r="C70" s="66"/>
      <c r="D70" s="65">
        <v>32399</v>
      </c>
      <c r="E70" s="189" t="s">
        <v>111</v>
      </c>
      <c r="H70" s="172">
        <f t="shared" ref="H70:H107" si="63">SUM(I70:N70)</f>
        <v>1692</v>
      </c>
      <c r="I70" s="173">
        <v>292</v>
      </c>
      <c r="J70" s="173"/>
      <c r="K70" s="173">
        <v>400</v>
      </c>
      <c r="L70" s="173"/>
      <c r="M70" s="173">
        <v>1000</v>
      </c>
      <c r="N70" s="173"/>
      <c r="O70" s="172">
        <f t="shared" si="8"/>
        <v>874</v>
      </c>
      <c r="P70" s="173">
        <v>392</v>
      </c>
      <c r="Q70" s="173"/>
      <c r="R70" s="173">
        <v>482</v>
      </c>
      <c r="S70" s="173"/>
      <c r="T70" s="173">
        <v>0</v>
      </c>
      <c r="U70" s="173"/>
      <c r="V70" s="173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  <c r="EG70" s="231"/>
      <c r="EH70" s="231"/>
      <c r="EI70" s="231"/>
      <c r="EJ70" s="231"/>
      <c r="EK70" s="231"/>
      <c r="EL70" s="231"/>
      <c r="EM70" s="231"/>
      <c r="EN70" s="231"/>
      <c r="EO70" s="231"/>
      <c r="EP70" s="231"/>
      <c r="EQ70" s="231"/>
      <c r="ER70" s="231"/>
      <c r="ES70" s="231"/>
      <c r="ET70" s="231"/>
      <c r="EU70" s="231"/>
      <c r="EV70" s="231"/>
      <c r="EW70" s="231"/>
      <c r="EX70" s="231"/>
      <c r="EY70" s="231"/>
      <c r="EZ70" s="231"/>
      <c r="FA70" s="231"/>
      <c r="FB70" s="231"/>
      <c r="FC70" s="231"/>
      <c r="FD70" s="231"/>
      <c r="FE70" s="231"/>
      <c r="FF70" s="231"/>
      <c r="FG70" s="231"/>
      <c r="FH70" s="231"/>
      <c r="FI70" s="231"/>
      <c r="FJ70" s="231"/>
      <c r="FK70" s="231"/>
      <c r="FL70" s="231"/>
      <c r="FM70" s="231"/>
      <c r="FN70" s="231"/>
      <c r="FO70" s="231"/>
      <c r="FP70" s="231"/>
      <c r="FQ70" s="231"/>
      <c r="FR70" s="231"/>
      <c r="FS70" s="231"/>
      <c r="FT70" s="231"/>
      <c r="FU70" s="231"/>
      <c r="FV70" s="231"/>
      <c r="FW70" s="231"/>
      <c r="FX70" s="231"/>
      <c r="FY70" s="231"/>
      <c r="FZ70" s="231"/>
      <c r="GA70" s="231"/>
      <c r="GB70" s="231"/>
      <c r="GC70" s="231"/>
      <c r="GD70" s="231"/>
      <c r="GE70" s="231"/>
      <c r="GF70" s="231"/>
      <c r="GG70" s="231"/>
      <c r="GH70" s="231"/>
      <c r="GI70" s="231"/>
      <c r="GJ70" s="231"/>
      <c r="GK70" s="231"/>
      <c r="GL70" s="231"/>
      <c r="GM70" s="231"/>
      <c r="GN70" s="231"/>
      <c r="GO70" s="231"/>
      <c r="GP70" s="231"/>
      <c r="GQ70" s="231"/>
      <c r="GR70" s="231"/>
      <c r="GS70" s="231"/>
      <c r="GT70" s="231"/>
      <c r="GU70" s="231"/>
      <c r="GV70" s="231"/>
      <c r="GW70" s="231"/>
      <c r="GX70" s="231"/>
      <c r="GY70" s="231"/>
      <c r="GZ70" s="231"/>
      <c r="HA70" s="231"/>
      <c r="HB70" s="231"/>
      <c r="HC70" s="231"/>
      <c r="HD70" s="231"/>
      <c r="HE70" s="231"/>
      <c r="HF70" s="231"/>
      <c r="HG70" s="231"/>
      <c r="HH70" s="231"/>
      <c r="HI70" s="231"/>
      <c r="HJ70" s="231"/>
      <c r="HK70" s="231"/>
      <c r="HL70" s="231"/>
      <c r="HM70" s="231"/>
      <c r="HN70" s="231"/>
      <c r="HO70" s="231"/>
      <c r="HP70" s="231"/>
      <c r="HQ70" s="231"/>
      <c r="HR70" s="231"/>
      <c r="HS70" s="231"/>
      <c r="HT70" s="231"/>
      <c r="HU70" s="231"/>
      <c r="HV70" s="231"/>
      <c r="HW70" s="231"/>
      <c r="HX70" s="231"/>
      <c r="HY70" s="231"/>
      <c r="HZ70" s="231"/>
      <c r="IA70" s="231"/>
      <c r="IB70" s="231"/>
      <c r="IC70" s="231"/>
      <c r="ID70" s="231"/>
      <c r="IE70" s="231"/>
      <c r="IF70" s="231"/>
      <c r="IG70" s="231"/>
      <c r="IH70" s="231"/>
      <c r="II70" s="231"/>
      <c r="IJ70" s="231"/>
      <c r="IK70" s="231"/>
      <c r="IL70" s="231"/>
      <c r="IM70" s="231"/>
      <c r="IN70" s="231"/>
      <c r="IO70" s="231"/>
      <c r="IP70" s="231"/>
      <c r="IQ70" s="231"/>
      <c r="IR70" s="231"/>
      <c r="IS70" s="231"/>
      <c r="IT70" s="231"/>
      <c r="IU70" s="231"/>
      <c r="IV70" s="231"/>
      <c r="IW70" s="231"/>
      <c r="IX70" s="231"/>
      <c r="IY70" s="231"/>
      <c r="IZ70" s="231"/>
      <c r="JA70" s="231"/>
      <c r="JB70" s="231"/>
      <c r="JC70" s="231"/>
      <c r="JD70" s="231"/>
      <c r="JE70" s="231"/>
      <c r="JF70" s="231"/>
      <c r="JG70" s="231"/>
      <c r="JH70" s="231"/>
      <c r="JI70" s="231"/>
      <c r="JJ70" s="231"/>
      <c r="JK70" s="231"/>
      <c r="JL70" s="231"/>
      <c r="JM70" s="231"/>
      <c r="JN70" s="231"/>
      <c r="JO70" s="231"/>
      <c r="JP70" s="231"/>
      <c r="JQ70" s="231"/>
      <c r="JR70" s="231"/>
      <c r="JS70" s="231"/>
      <c r="JT70" s="231"/>
      <c r="JU70" s="231"/>
      <c r="JV70" s="231"/>
      <c r="JW70" s="231"/>
      <c r="JX70" s="231"/>
      <c r="JY70" s="231"/>
      <c r="JZ70" s="231"/>
      <c r="KA70" s="231"/>
      <c r="KB70" s="231"/>
      <c r="KC70" s="231"/>
      <c r="KD70" s="231"/>
      <c r="KE70" s="231"/>
      <c r="KF70" s="231"/>
      <c r="KG70" s="231"/>
      <c r="KH70" s="231"/>
      <c r="KI70" s="231"/>
      <c r="KJ70" s="231"/>
      <c r="KK70" s="231"/>
      <c r="KL70" s="231"/>
      <c r="KM70" s="231"/>
      <c r="KN70" s="231"/>
      <c r="KO70" s="231"/>
      <c r="KP70" s="231"/>
      <c r="KQ70" s="231"/>
      <c r="KR70" s="231"/>
      <c r="KS70" s="231"/>
      <c r="KT70" s="231"/>
      <c r="KU70" s="231"/>
      <c r="KV70" s="231"/>
      <c r="KW70" s="231"/>
      <c r="KX70" s="231"/>
      <c r="KY70" s="231"/>
      <c r="KZ70" s="231"/>
      <c r="LA70" s="231"/>
      <c r="LB70" s="231"/>
      <c r="LC70" s="231"/>
      <c r="LD70" s="231"/>
      <c r="LE70" s="231"/>
      <c r="LF70" s="231"/>
      <c r="LG70" s="231"/>
      <c r="LH70" s="231"/>
      <c r="LI70" s="231"/>
      <c r="LJ70" s="231"/>
      <c r="LK70" s="231"/>
      <c r="LL70" s="231"/>
      <c r="LM70" s="231"/>
      <c r="LN70" s="231"/>
      <c r="LO70" s="231"/>
      <c r="LP70" s="231"/>
      <c r="LQ70" s="231"/>
      <c r="LR70" s="231"/>
      <c r="LS70" s="231"/>
      <c r="LT70" s="231"/>
      <c r="LU70" s="231"/>
      <c r="LV70" s="231"/>
      <c r="LW70" s="231"/>
      <c r="LX70" s="231"/>
      <c r="LY70" s="231"/>
      <c r="LZ70" s="231"/>
      <c r="MA70" s="231"/>
      <c r="MB70" s="231"/>
      <c r="MC70" s="231"/>
      <c r="MD70" s="231"/>
      <c r="ME70" s="231"/>
      <c r="MF70" s="231"/>
      <c r="MG70" s="231"/>
      <c r="MH70" s="231"/>
      <c r="MI70" s="231"/>
      <c r="MJ70" s="231"/>
      <c r="MK70" s="231"/>
      <c r="ML70" s="231"/>
      <c r="MM70" s="231"/>
      <c r="MN70" s="231"/>
      <c r="MO70" s="231"/>
      <c r="MP70" s="231"/>
      <c r="MQ70" s="231"/>
      <c r="MR70" s="231"/>
      <c r="MS70" s="231"/>
      <c r="MT70" s="231"/>
      <c r="MU70" s="231"/>
      <c r="MV70" s="231"/>
      <c r="MW70" s="231"/>
      <c r="MX70" s="231"/>
      <c r="MY70" s="231"/>
      <c r="MZ70" s="231"/>
      <c r="NA70" s="231"/>
      <c r="NB70" s="231"/>
      <c r="NC70" s="231"/>
      <c r="ND70" s="231"/>
      <c r="NE70" s="231"/>
      <c r="NF70" s="231"/>
      <c r="NG70" s="231"/>
      <c r="NH70" s="231"/>
      <c r="NI70" s="231"/>
      <c r="NJ70" s="231"/>
      <c r="NK70" s="231"/>
      <c r="NL70" s="231"/>
      <c r="NM70" s="231"/>
      <c r="NN70" s="231"/>
      <c r="NO70" s="231"/>
      <c r="NP70" s="231"/>
      <c r="NQ70" s="231"/>
      <c r="NR70" s="231"/>
      <c r="NS70" s="231"/>
      <c r="NT70" s="231"/>
      <c r="NU70" s="231"/>
      <c r="NV70" s="231"/>
      <c r="NW70" s="231"/>
      <c r="NX70" s="231"/>
      <c r="NY70" s="231"/>
      <c r="NZ70" s="231"/>
      <c r="OA70" s="231"/>
      <c r="OB70" s="231"/>
      <c r="OC70" s="231"/>
      <c r="OD70" s="231"/>
      <c r="OE70" s="231"/>
      <c r="OF70" s="231"/>
      <c r="OG70" s="231"/>
      <c r="OH70" s="231"/>
      <c r="OI70" s="231"/>
      <c r="OJ70" s="231"/>
      <c r="OK70" s="231"/>
      <c r="OL70" s="231"/>
      <c r="OM70" s="231"/>
      <c r="ON70" s="231"/>
      <c r="OO70" s="231"/>
      <c r="OP70" s="231"/>
      <c r="OQ70" s="231"/>
      <c r="OR70" s="231"/>
      <c r="OS70" s="231"/>
      <c r="OT70" s="231"/>
      <c r="OU70" s="231"/>
      <c r="OV70" s="231"/>
      <c r="OW70" s="231"/>
      <c r="OX70" s="231"/>
      <c r="OY70" s="231"/>
      <c r="OZ70" s="231"/>
      <c r="PA70" s="231"/>
      <c r="PB70" s="231"/>
      <c r="PC70" s="231"/>
      <c r="PD70" s="231"/>
      <c r="PE70" s="231"/>
      <c r="PF70" s="231"/>
      <c r="PG70" s="231"/>
      <c r="PH70" s="231"/>
      <c r="PI70" s="231"/>
      <c r="PJ70" s="231"/>
      <c r="PK70" s="231"/>
      <c r="PL70" s="231"/>
      <c r="PM70" s="231"/>
      <c r="PN70" s="231"/>
      <c r="PO70" s="231"/>
      <c r="PP70" s="231"/>
      <c r="PQ70" s="231"/>
      <c r="PR70" s="231"/>
      <c r="PS70" s="231"/>
      <c r="PT70" s="231"/>
      <c r="PU70" s="231"/>
      <c r="PV70" s="231"/>
      <c r="PW70" s="231"/>
      <c r="PX70" s="231"/>
      <c r="PY70" s="231"/>
      <c r="PZ70" s="231"/>
      <c r="QA70" s="231"/>
      <c r="QB70" s="231"/>
      <c r="QC70" s="231"/>
      <c r="QD70" s="231"/>
      <c r="QE70" s="231"/>
      <c r="QF70" s="231"/>
      <c r="QG70" s="231"/>
      <c r="QH70" s="231"/>
      <c r="QI70" s="231"/>
      <c r="QJ70" s="231"/>
      <c r="QK70" s="231"/>
      <c r="QL70" s="231"/>
      <c r="QM70" s="231"/>
      <c r="QN70" s="231"/>
      <c r="QO70" s="231"/>
      <c r="QP70" s="231"/>
      <c r="QQ70" s="231"/>
      <c r="QR70" s="231"/>
      <c r="QS70" s="231"/>
      <c r="QT70" s="231"/>
      <c r="QU70" s="231"/>
      <c r="QV70" s="231"/>
      <c r="QW70" s="231"/>
      <c r="QX70" s="231"/>
      <c r="QY70" s="231"/>
      <c r="QZ70" s="231"/>
      <c r="RA70" s="231"/>
      <c r="RB70" s="231"/>
      <c r="RC70" s="231"/>
      <c r="RD70" s="231"/>
      <c r="RE70" s="231"/>
      <c r="RF70" s="231"/>
      <c r="RG70" s="231"/>
      <c r="RH70" s="231"/>
      <c r="RI70" s="231"/>
      <c r="RJ70" s="231"/>
      <c r="RK70" s="231"/>
      <c r="RL70" s="231"/>
      <c r="RM70" s="231"/>
      <c r="RN70" s="231"/>
      <c r="RO70" s="231"/>
      <c r="RP70" s="231"/>
      <c r="RQ70" s="231"/>
      <c r="RR70" s="231"/>
      <c r="RS70" s="231"/>
      <c r="RT70" s="231"/>
      <c r="RU70" s="231"/>
      <c r="RV70" s="231"/>
      <c r="RW70" s="231"/>
      <c r="RX70" s="231"/>
      <c r="RY70" s="231"/>
      <c r="RZ70" s="231"/>
      <c r="SA70" s="231"/>
      <c r="SB70" s="231"/>
      <c r="SC70" s="231"/>
      <c r="SD70" s="231"/>
      <c r="SE70" s="231"/>
      <c r="SF70" s="231"/>
      <c r="SG70" s="231"/>
      <c r="SH70" s="231"/>
      <c r="SI70" s="231"/>
      <c r="SJ70" s="231"/>
      <c r="SK70" s="231"/>
      <c r="SL70" s="231"/>
      <c r="SM70" s="231"/>
      <c r="SN70" s="231"/>
      <c r="SO70" s="231"/>
      <c r="SP70" s="231"/>
      <c r="SQ70" s="231"/>
      <c r="SR70" s="231"/>
      <c r="SS70" s="231"/>
      <c r="ST70" s="231"/>
      <c r="SU70" s="231"/>
      <c r="SV70" s="231"/>
      <c r="SW70" s="231"/>
      <c r="SX70" s="231"/>
      <c r="SY70" s="231"/>
      <c r="SZ70" s="231"/>
      <c r="TA70" s="231"/>
      <c r="TB70" s="231"/>
      <c r="TC70" s="231"/>
    </row>
    <row r="71" spans="1:523" s="60" customFormat="1" ht="15.95" customHeight="1" x14ac:dyDescent="0.3">
      <c r="A71" s="59"/>
      <c r="B71" s="59">
        <v>324</v>
      </c>
      <c r="C71" s="59"/>
      <c r="D71" s="59"/>
      <c r="E71" s="190" t="s">
        <v>166</v>
      </c>
      <c r="H71" s="168">
        <f t="shared" si="63"/>
        <v>66</v>
      </c>
      <c r="I71" s="169">
        <f t="shared" ref="I71:V71" si="64">I72</f>
        <v>0</v>
      </c>
      <c r="J71" s="169">
        <f t="shared" si="64"/>
        <v>0</v>
      </c>
      <c r="K71" s="169">
        <f t="shared" si="64"/>
        <v>66</v>
      </c>
      <c r="L71" s="169">
        <f t="shared" si="64"/>
        <v>0</v>
      </c>
      <c r="M71" s="169">
        <f t="shared" si="64"/>
        <v>0</v>
      </c>
      <c r="N71" s="169">
        <f t="shared" si="64"/>
        <v>0</v>
      </c>
      <c r="O71" s="168">
        <f t="shared" si="8"/>
        <v>66</v>
      </c>
      <c r="P71" s="169">
        <f t="shared" si="64"/>
        <v>0</v>
      </c>
      <c r="Q71" s="169">
        <f t="shared" si="64"/>
        <v>0</v>
      </c>
      <c r="R71" s="169">
        <f t="shared" si="64"/>
        <v>66</v>
      </c>
      <c r="S71" s="169">
        <f t="shared" si="64"/>
        <v>0</v>
      </c>
      <c r="T71" s="169">
        <f t="shared" si="64"/>
        <v>0</v>
      </c>
      <c r="U71" s="169">
        <f t="shared" si="64"/>
        <v>0</v>
      </c>
      <c r="V71" s="169">
        <f t="shared" si="64"/>
        <v>0</v>
      </c>
      <c r="W71" s="61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  <c r="CR71" s="229"/>
      <c r="CS71" s="229"/>
      <c r="CT71" s="229"/>
      <c r="CU71" s="229"/>
      <c r="CV71" s="229"/>
      <c r="CW71" s="229"/>
      <c r="CX71" s="229"/>
      <c r="CY71" s="229"/>
      <c r="CZ71" s="229"/>
      <c r="DA71" s="229"/>
      <c r="DB71" s="229"/>
      <c r="DC71" s="229"/>
      <c r="DD71" s="229"/>
      <c r="DE71" s="229"/>
      <c r="DF71" s="229"/>
      <c r="DG71" s="229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  <c r="DR71" s="229"/>
      <c r="DS71" s="229"/>
      <c r="DT71" s="229"/>
      <c r="DU71" s="229"/>
      <c r="DV71" s="229"/>
      <c r="DW71" s="229"/>
      <c r="DX71" s="229"/>
      <c r="DY71" s="229"/>
      <c r="DZ71" s="229"/>
      <c r="EA71" s="229"/>
      <c r="EB71" s="229"/>
      <c r="EC71" s="229"/>
      <c r="ED71" s="229"/>
      <c r="EE71" s="229"/>
      <c r="EF71" s="229"/>
      <c r="EG71" s="229"/>
      <c r="EH71" s="229"/>
      <c r="EI71" s="229"/>
      <c r="EJ71" s="229"/>
      <c r="EK71" s="229"/>
      <c r="EL71" s="229"/>
      <c r="EM71" s="229"/>
      <c r="EN71" s="229"/>
      <c r="EO71" s="229"/>
      <c r="EP71" s="229"/>
      <c r="EQ71" s="229"/>
      <c r="ER71" s="229"/>
      <c r="ES71" s="229"/>
      <c r="ET71" s="229"/>
      <c r="EU71" s="229"/>
      <c r="EV71" s="229"/>
      <c r="EW71" s="229"/>
      <c r="EX71" s="229"/>
      <c r="EY71" s="229"/>
      <c r="EZ71" s="229"/>
      <c r="FA71" s="229"/>
      <c r="FB71" s="229"/>
      <c r="FC71" s="229"/>
      <c r="FD71" s="229"/>
      <c r="FE71" s="229"/>
      <c r="FF71" s="229"/>
      <c r="FG71" s="229"/>
      <c r="FH71" s="229"/>
      <c r="FI71" s="229"/>
      <c r="FJ71" s="229"/>
      <c r="FK71" s="229"/>
      <c r="FL71" s="229"/>
      <c r="FM71" s="229"/>
      <c r="FN71" s="229"/>
      <c r="FO71" s="229"/>
      <c r="FP71" s="229"/>
      <c r="FQ71" s="229"/>
      <c r="FR71" s="229"/>
      <c r="FS71" s="229"/>
      <c r="FT71" s="229"/>
      <c r="FU71" s="229"/>
      <c r="FV71" s="229"/>
      <c r="FW71" s="229"/>
      <c r="FX71" s="229"/>
      <c r="FY71" s="229"/>
      <c r="FZ71" s="229"/>
      <c r="GA71" s="229"/>
      <c r="GB71" s="229"/>
      <c r="GC71" s="229"/>
      <c r="GD71" s="229"/>
      <c r="GE71" s="229"/>
      <c r="GF71" s="229"/>
      <c r="GG71" s="229"/>
      <c r="GH71" s="229"/>
      <c r="GI71" s="229"/>
      <c r="GJ71" s="229"/>
      <c r="GK71" s="229"/>
      <c r="GL71" s="229"/>
      <c r="GM71" s="229"/>
      <c r="GN71" s="229"/>
      <c r="GO71" s="229"/>
      <c r="GP71" s="229"/>
      <c r="GQ71" s="229"/>
      <c r="GR71" s="229"/>
      <c r="GS71" s="229"/>
      <c r="GT71" s="229"/>
      <c r="GU71" s="229"/>
      <c r="GV71" s="229"/>
      <c r="GW71" s="229"/>
      <c r="GX71" s="229"/>
      <c r="GY71" s="229"/>
      <c r="GZ71" s="229"/>
      <c r="HA71" s="229"/>
      <c r="HB71" s="229"/>
      <c r="HC71" s="229"/>
      <c r="HD71" s="229"/>
      <c r="HE71" s="229"/>
      <c r="HF71" s="229"/>
      <c r="HG71" s="229"/>
      <c r="HH71" s="229"/>
      <c r="HI71" s="229"/>
      <c r="HJ71" s="229"/>
      <c r="HK71" s="229"/>
      <c r="HL71" s="229"/>
      <c r="HM71" s="229"/>
      <c r="HN71" s="229"/>
      <c r="HO71" s="229"/>
      <c r="HP71" s="229"/>
      <c r="HQ71" s="229"/>
      <c r="HR71" s="229"/>
      <c r="HS71" s="229"/>
      <c r="HT71" s="229"/>
      <c r="HU71" s="229"/>
      <c r="HV71" s="229"/>
      <c r="HW71" s="229"/>
      <c r="HX71" s="229"/>
      <c r="HY71" s="229"/>
      <c r="HZ71" s="229"/>
      <c r="IA71" s="229"/>
      <c r="IB71" s="229"/>
      <c r="IC71" s="229"/>
      <c r="ID71" s="229"/>
      <c r="IE71" s="229"/>
      <c r="IF71" s="229"/>
      <c r="IG71" s="229"/>
      <c r="IH71" s="229"/>
      <c r="II71" s="229"/>
      <c r="IJ71" s="229"/>
      <c r="IK71" s="229"/>
      <c r="IL71" s="229"/>
      <c r="IM71" s="229"/>
      <c r="IN71" s="229"/>
      <c r="IO71" s="229"/>
      <c r="IP71" s="229"/>
      <c r="IQ71" s="229"/>
      <c r="IR71" s="229"/>
      <c r="IS71" s="229"/>
      <c r="IT71" s="229"/>
      <c r="IU71" s="229"/>
      <c r="IV71" s="229"/>
      <c r="IW71" s="229"/>
      <c r="IX71" s="229"/>
      <c r="IY71" s="229"/>
      <c r="IZ71" s="229"/>
      <c r="JA71" s="229"/>
      <c r="JB71" s="229"/>
      <c r="JC71" s="229"/>
      <c r="JD71" s="229"/>
      <c r="JE71" s="229"/>
      <c r="JF71" s="229"/>
      <c r="JG71" s="229"/>
      <c r="JH71" s="229"/>
      <c r="JI71" s="229"/>
      <c r="JJ71" s="229"/>
      <c r="JK71" s="229"/>
      <c r="JL71" s="229"/>
      <c r="JM71" s="229"/>
      <c r="JN71" s="229"/>
      <c r="JO71" s="229"/>
      <c r="JP71" s="229"/>
      <c r="JQ71" s="229"/>
      <c r="JR71" s="229"/>
      <c r="JS71" s="229"/>
      <c r="JT71" s="229"/>
      <c r="JU71" s="229"/>
      <c r="JV71" s="229"/>
      <c r="JW71" s="229"/>
      <c r="JX71" s="229"/>
      <c r="JY71" s="229"/>
      <c r="JZ71" s="229"/>
      <c r="KA71" s="229"/>
      <c r="KB71" s="229"/>
      <c r="KC71" s="229"/>
      <c r="KD71" s="229"/>
      <c r="KE71" s="229"/>
      <c r="KF71" s="229"/>
      <c r="KG71" s="229"/>
      <c r="KH71" s="229"/>
      <c r="KI71" s="229"/>
      <c r="KJ71" s="229"/>
      <c r="KK71" s="229"/>
      <c r="KL71" s="229"/>
      <c r="KM71" s="229"/>
      <c r="KN71" s="229"/>
      <c r="KO71" s="229"/>
      <c r="KP71" s="229"/>
      <c r="KQ71" s="229"/>
      <c r="KR71" s="229"/>
      <c r="KS71" s="229"/>
      <c r="KT71" s="229"/>
      <c r="KU71" s="229"/>
      <c r="KV71" s="229"/>
      <c r="KW71" s="229"/>
      <c r="KX71" s="229"/>
      <c r="KY71" s="229"/>
      <c r="KZ71" s="229"/>
      <c r="LA71" s="229"/>
      <c r="LB71" s="229"/>
      <c r="LC71" s="229"/>
      <c r="LD71" s="229"/>
      <c r="LE71" s="229"/>
      <c r="LF71" s="229"/>
      <c r="LG71" s="229"/>
      <c r="LH71" s="229"/>
      <c r="LI71" s="229"/>
      <c r="LJ71" s="229"/>
      <c r="LK71" s="229"/>
      <c r="LL71" s="229"/>
      <c r="LM71" s="229"/>
      <c r="LN71" s="229"/>
      <c r="LO71" s="229"/>
      <c r="LP71" s="229"/>
      <c r="LQ71" s="229"/>
      <c r="LR71" s="229"/>
      <c r="LS71" s="229"/>
      <c r="LT71" s="229"/>
      <c r="LU71" s="229"/>
      <c r="LV71" s="229"/>
      <c r="LW71" s="229"/>
      <c r="LX71" s="229"/>
      <c r="LY71" s="229"/>
      <c r="LZ71" s="229"/>
      <c r="MA71" s="229"/>
      <c r="MB71" s="229"/>
      <c r="MC71" s="229"/>
      <c r="MD71" s="229"/>
      <c r="ME71" s="229"/>
      <c r="MF71" s="229"/>
      <c r="MG71" s="229"/>
      <c r="MH71" s="229"/>
      <c r="MI71" s="229"/>
      <c r="MJ71" s="229"/>
      <c r="MK71" s="229"/>
      <c r="ML71" s="229"/>
      <c r="MM71" s="229"/>
      <c r="MN71" s="229"/>
      <c r="MO71" s="229"/>
      <c r="MP71" s="229"/>
      <c r="MQ71" s="229"/>
      <c r="MR71" s="229"/>
      <c r="MS71" s="229"/>
      <c r="MT71" s="229"/>
      <c r="MU71" s="229"/>
      <c r="MV71" s="229"/>
      <c r="MW71" s="229"/>
      <c r="MX71" s="229"/>
      <c r="MY71" s="229"/>
      <c r="MZ71" s="229"/>
      <c r="NA71" s="229"/>
      <c r="NB71" s="229"/>
      <c r="NC71" s="229"/>
      <c r="ND71" s="229"/>
      <c r="NE71" s="229"/>
      <c r="NF71" s="229"/>
      <c r="NG71" s="229"/>
      <c r="NH71" s="229"/>
      <c r="NI71" s="229"/>
      <c r="NJ71" s="229"/>
      <c r="NK71" s="229"/>
      <c r="NL71" s="229"/>
      <c r="NM71" s="229"/>
      <c r="NN71" s="229"/>
      <c r="NO71" s="229"/>
      <c r="NP71" s="229"/>
      <c r="NQ71" s="229"/>
      <c r="NR71" s="229"/>
      <c r="NS71" s="229"/>
      <c r="NT71" s="229"/>
      <c r="NU71" s="229"/>
      <c r="NV71" s="229"/>
      <c r="NW71" s="229"/>
      <c r="NX71" s="229"/>
      <c r="NY71" s="229"/>
      <c r="NZ71" s="229"/>
      <c r="OA71" s="229"/>
      <c r="OB71" s="229"/>
      <c r="OC71" s="229"/>
      <c r="OD71" s="229"/>
      <c r="OE71" s="229"/>
      <c r="OF71" s="229"/>
      <c r="OG71" s="229"/>
      <c r="OH71" s="229"/>
      <c r="OI71" s="229"/>
      <c r="OJ71" s="229"/>
      <c r="OK71" s="229"/>
      <c r="OL71" s="229"/>
      <c r="OM71" s="229"/>
      <c r="ON71" s="229"/>
      <c r="OO71" s="229"/>
      <c r="OP71" s="229"/>
      <c r="OQ71" s="229"/>
      <c r="OR71" s="229"/>
      <c r="OS71" s="229"/>
      <c r="OT71" s="229"/>
      <c r="OU71" s="229"/>
      <c r="OV71" s="229"/>
      <c r="OW71" s="229"/>
      <c r="OX71" s="229"/>
      <c r="OY71" s="229"/>
      <c r="OZ71" s="229"/>
      <c r="PA71" s="229"/>
      <c r="PB71" s="229"/>
      <c r="PC71" s="229"/>
      <c r="PD71" s="229"/>
      <c r="PE71" s="229"/>
      <c r="PF71" s="229"/>
      <c r="PG71" s="229"/>
      <c r="PH71" s="229"/>
      <c r="PI71" s="229"/>
      <c r="PJ71" s="229"/>
      <c r="PK71" s="229"/>
      <c r="PL71" s="229"/>
      <c r="PM71" s="229"/>
      <c r="PN71" s="229"/>
      <c r="PO71" s="229"/>
      <c r="PP71" s="229"/>
      <c r="PQ71" s="229"/>
      <c r="PR71" s="229"/>
      <c r="PS71" s="229"/>
      <c r="PT71" s="229"/>
      <c r="PU71" s="229"/>
      <c r="PV71" s="229"/>
      <c r="PW71" s="229"/>
      <c r="PX71" s="229"/>
      <c r="PY71" s="229"/>
      <c r="PZ71" s="229"/>
      <c r="QA71" s="229"/>
      <c r="QB71" s="229"/>
      <c r="QC71" s="229"/>
      <c r="QD71" s="229"/>
      <c r="QE71" s="229"/>
      <c r="QF71" s="229"/>
      <c r="QG71" s="229"/>
      <c r="QH71" s="229"/>
      <c r="QI71" s="229"/>
      <c r="QJ71" s="229"/>
      <c r="QK71" s="229"/>
      <c r="QL71" s="229"/>
      <c r="QM71" s="229"/>
      <c r="QN71" s="229"/>
      <c r="QO71" s="229"/>
      <c r="QP71" s="229"/>
      <c r="QQ71" s="229"/>
      <c r="QR71" s="229"/>
      <c r="QS71" s="229"/>
      <c r="QT71" s="229"/>
      <c r="QU71" s="229"/>
      <c r="QV71" s="229"/>
      <c r="QW71" s="229"/>
      <c r="QX71" s="229"/>
      <c r="QY71" s="229"/>
      <c r="QZ71" s="229"/>
      <c r="RA71" s="229"/>
      <c r="RB71" s="229"/>
      <c r="RC71" s="229"/>
      <c r="RD71" s="229"/>
      <c r="RE71" s="229"/>
      <c r="RF71" s="229"/>
      <c r="RG71" s="229"/>
      <c r="RH71" s="229"/>
      <c r="RI71" s="229"/>
      <c r="RJ71" s="229"/>
      <c r="RK71" s="229"/>
      <c r="RL71" s="229"/>
      <c r="RM71" s="229"/>
      <c r="RN71" s="229"/>
      <c r="RO71" s="229"/>
      <c r="RP71" s="229"/>
      <c r="RQ71" s="229"/>
      <c r="RR71" s="229"/>
      <c r="RS71" s="229"/>
      <c r="RT71" s="229"/>
      <c r="RU71" s="229"/>
      <c r="RV71" s="229"/>
      <c r="RW71" s="229"/>
      <c r="RX71" s="229"/>
      <c r="RY71" s="229"/>
      <c r="RZ71" s="229"/>
      <c r="SA71" s="229"/>
      <c r="SB71" s="229"/>
      <c r="SC71" s="229"/>
      <c r="SD71" s="229"/>
      <c r="SE71" s="229"/>
      <c r="SF71" s="229"/>
      <c r="SG71" s="229"/>
      <c r="SH71" s="229"/>
      <c r="SI71" s="229"/>
      <c r="SJ71" s="229"/>
      <c r="SK71" s="229"/>
      <c r="SL71" s="229"/>
      <c r="SM71" s="229"/>
      <c r="SN71" s="229"/>
      <c r="SO71" s="229"/>
      <c r="SP71" s="229"/>
      <c r="SQ71" s="229"/>
      <c r="SR71" s="229"/>
      <c r="SS71" s="229"/>
      <c r="ST71" s="229"/>
      <c r="SU71" s="229"/>
      <c r="SV71" s="229"/>
      <c r="SW71" s="229"/>
      <c r="SX71" s="229"/>
      <c r="SY71" s="229"/>
      <c r="SZ71" s="229"/>
      <c r="TA71" s="229"/>
      <c r="TB71" s="229"/>
      <c r="TC71" s="229"/>
    </row>
    <row r="72" spans="1:523" s="64" customFormat="1" ht="15.95" customHeight="1" x14ac:dyDescent="0.3">
      <c r="A72" s="62"/>
      <c r="B72" s="62"/>
      <c r="C72" s="62">
        <v>3241</v>
      </c>
      <c r="D72" s="62"/>
      <c r="E72" s="187" t="s">
        <v>166</v>
      </c>
      <c r="F72" s="63">
        <f>SUM(F73)</f>
        <v>0</v>
      </c>
      <c r="G72" s="69">
        <f>SUM(G73)</f>
        <v>0</v>
      </c>
      <c r="H72" s="170">
        <f t="shared" si="63"/>
        <v>66</v>
      </c>
      <c r="I72" s="171">
        <f t="shared" ref="I72:N72" si="65">SUM(I73:I74)</f>
        <v>0</v>
      </c>
      <c r="J72" s="171">
        <f t="shared" si="65"/>
        <v>0</v>
      </c>
      <c r="K72" s="171">
        <f t="shared" si="65"/>
        <v>66</v>
      </c>
      <c r="L72" s="171">
        <f t="shared" si="65"/>
        <v>0</v>
      </c>
      <c r="M72" s="171">
        <f t="shared" si="65"/>
        <v>0</v>
      </c>
      <c r="N72" s="171">
        <f t="shared" si="65"/>
        <v>0</v>
      </c>
      <c r="O72" s="170">
        <f t="shared" si="8"/>
        <v>66</v>
      </c>
      <c r="P72" s="171">
        <f t="shared" ref="P72:U72" si="66">SUM(P73:P74)</f>
        <v>0</v>
      </c>
      <c r="Q72" s="171">
        <f t="shared" si="66"/>
        <v>0</v>
      </c>
      <c r="R72" s="171">
        <f t="shared" si="66"/>
        <v>66</v>
      </c>
      <c r="S72" s="171">
        <f t="shared" si="66"/>
        <v>0</v>
      </c>
      <c r="T72" s="171">
        <f t="shared" si="66"/>
        <v>0</v>
      </c>
      <c r="U72" s="171">
        <f t="shared" si="66"/>
        <v>0</v>
      </c>
      <c r="V72" s="171">
        <f t="shared" ref="V72" si="67">SUM(V73:V74)</f>
        <v>0</v>
      </c>
      <c r="W72" s="61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0"/>
      <c r="DC72" s="230"/>
      <c r="DD72" s="230"/>
      <c r="DE72" s="230"/>
      <c r="DF72" s="230"/>
      <c r="DG72" s="230"/>
      <c r="DH72" s="230"/>
      <c r="DI72" s="230"/>
      <c r="DJ72" s="230"/>
      <c r="DK72" s="230"/>
      <c r="DL72" s="230"/>
      <c r="DM72" s="230"/>
      <c r="DN72" s="230"/>
      <c r="DO72" s="230"/>
      <c r="DP72" s="230"/>
      <c r="DQ72" s="230"/>
      <c r="DR72" s="230"/>
      <c r="DS72" s="230"/>
      <c r="DT72" s="230"/>
      <c r="DU72" s="230"/>
      <c r="DV72" s="230"/>
      <c r="DW72" s="230"/>
      <c r="DX72" s="230"/>
      <c r="DY72" s="230"/>
      <c r="DZ72" s="230"/>
      <c r="EA72" s="230"/>
      <c r="EB72" s="230"/>
      <c r="EC72" s="230"/>
      <c r="ED72" s="230"/>
      <c r="EE72" s="230"/>
      <c r="EF72" s="230"/>
      <c r="EG72" s="230"/>
      <c r="EH72" s="230"/>
      <c r="EI72" s="230"/>
      <c r="EJ72" s="230"/>
      <c r="EK72" s="230"/>
      <c r="EL72" s="230"/>
      <c r="EM72" s="230"/>
      <c r="EN72" s="230"/>
      <c r="EO72" s="230"/>
      <c r="EP72" s="230"/>
      <c r="EQ72" s="230"/>
      <c r="ER72" s="230"/>
      <c r="ES72" s="230"/>
      <c r="ET72" s="230"/>
      <c r="EU72" s="230"/>
      <c r="EV72" s="230"/>
      <c r="EW72" s="230"/>
      <c r="EX72" s="230"/>
      <c r="EY72" s="230"/>
      <c r="EZ72" s="230"/>
      <c r="FA72" s="230"/>
      <c r="FB72" s="230"/>
      <c r="FC72" s="230"/>
      <c r="FD72" s="230"/>
      <c r="FE72" s="230"/>
      <c r="FF72" s="230"/>
      <c r="FG72" s="230"/>
      <c r="FH72" s="230"/>
      <c r="FI72" s="230"/>
      <c r="FJ72" s="230"/>
      <c r="FK72" s="230"/>
      <c r="FL72" s="230"/>
      <c r="FM72" s="230"/>
      <c r="FN72" s="230"/>
      <c r="FO72" s="230"/>
      <c r="FP72" s="230"/>
      <c r="FQ72" s="230"/>
      <c r="FR72" s="230"/>
      <c r="FS72" s="230"/>
      <c r="FT72" s="230"/>
      <c r="FU72" s="230"/>
      <c r="FV72" s="230"/>
      <c r="FW72" s="230"/>
      <c r="FX72" s="230"/>
      <c r="FY72" s="230"/>
      <c r="FZ72" s="230"/>
      <c r="GA72" s="230"/>
      <c r="GB72" s="230"/>
      <c r="GC72" s="230"/>
      <c r="GD72" s="230"/>
      <c r="GE72" s="230"/>
      <c r="GF72" s="230"/>
      <c r="GG72" s="230"/>
      <c r="GH72" s="230"/>
      <c r="GI72" s="230"/>
      <c r="GJ72" s="230"/>
      <c r="GK72" s="230"/>
      <c r="GL72" s="230"/>
      <c r="GM72" s="230"/>
      <c r="GN72" s="230"/>
      <c r="GO72" s="230"/>
      <c r="GP72" s="230"/>
      <c r="GQ72" s="230"/>
      <c r="GR72" s="230"/>
      <c r="GS72" s="230"/>
      <c r="GT72" s="230"/>
      <c r="GU72" s="230"/>
      <c r="GV72" s="230"/>
      <c r="GW72" s="230"/>
      <c r="GX72" s="230"/>
      <c r="GY72" s="230"/>
      <c r="GZ72" s="230"/>
      <c r="HA72" s="230"/>
      <c r="HB72" s="230"/>
      <c r="HC72" s="230"/>
      <c r="HD72" s="230"/>
      <c r="HE72" s="230"/>
      <c r="HF72" s="230"/>
      <c r="HG72" s="230"/>
      <c r="HH72" s="230"/>
      <c r="HI72" s="230"/>
      <c r="HJ72" s="230"/>
      <c r="HK72" s="230"/>
      <c r="HL72" s="230"/>
      <c r="HM72" s="230"/>
      <c r="HN72" s="230"/>
      <c r="HO72" s="230"/>
      <c r="HP72" s="230"/>
      <c r="HQ72" s="230"/>
      <c r="HR72" s="230"/>
      <c r="HS72" s="230"/>
      <c r="HT72" s="230"/>
      <c r="HU72" s="230"/>
      <c r="HV72" s="230"/>
      <c r="HW72" s="230"/>
      <c r="HX72" s="230"/>
      <c r="HY72" s="230"/>
      <c r="HZ72" s="230"/>
      <c r="IA72" s="230"/>
      <c r="IB72" s="230"/>
      <c r="IC72" s="230"/>
      <c r="ID72" s="230"/>
      <c r="IE72" s="230"/>
      <c r="IF72" s="230"/>
      <c r="IG72" s="230"/>
      <c r="IH72" s="230"/>
      <c r="II72" s="230"/>
      <c r="IJ72" s="230"/>
      <c r="IK72" s="230"/>
      <c r="IL72" s="230"/>
      <c r="IM72" s="230"/>
      <c r="IN72" s="230"/>
      <c r="IO72" s="230"/>
      <c r="IP72" s="230"/>
      <c r="IQ72" s="230"/>
      <c r="IR72" s="230"/>
      <c r="IS72" s="230"/>
      <c r="IT72" s="230"/>
      <c r="IU72" s="230"/>
      <c r="IV72" s="230"/>
      <c r="IW72" s="230"/>
      <c r="IX72" s="230"/>
      <c r="IY72" s="230"/>
      <c r="IZ72" s="230"/>
      <c r="JA72" s="230"/>
      <c r="JB72" s="230"/>
      <c r="JC72" s="230"/>
      <c r="JD72" s="230"/>
      <c r="JE72" s="230"/>
      <c r="JF72" s="230"/>
      <c r="JG72" s="230"/>
      <c r="JH72" s="230"/>
      <c r="JI72" s="230"/>
      <c r="JJ72" s="230"/>
      <c r="JK72" s="230"/>
      <c r="JL72" s="230"/>
      <c r="JM72" s="230"/>
      <c r="JN72" s="230"/>
      <c r="JO72" s="230"/>
      <c r="JP72" s="230"/>
      <c r="JQ72" s="230"/>
      <c r="JR72" s="230"/>
      <c r="JS72" s="230"/>
      <c r="JT72" s="230"/>
      <c r="JU72" s="230"/>
      <c r="JV72" s="230"/>
      <c r="JW72" s="230"/>
      <c r="JX72" s="230"/>
      <c r="JY72" s="230"/>
      <c r="JZ72" s="230"/>
      <c r="KA72" s="230"/>
      <c r="KB72" s="230"/>
      <c r="KC72" s="230"/>
      <c r="KD72" s="230"/>
      <c r="KE72" s="230"/>
      <c r="KF72" s="230"/>
      <c r="KG72" s="230"/>
      <c r="KH72" s="230"/>
      <c r="KI72" s="230"/>
      <c r="KJ72" s="230"/>
      <c r="KK72" s="230"/>
      <c r="KL72" s="230"/>
      <c r="KM72" s="230"/>
      <c r="KN72" s="230"/>
      <c r="KO72" s="230"/>
      <c r="KP72" s="230"/>
      <c r="KQ72" s="230"/>
      <c r="KR72" s="230"/>
      <c r="KS72" s="230"/>
      <c r="KT72" s="230"/>
      <c r="KU72" s="230"/>
      <c r="KV72" s="230"/>
      <c r="KW72" s="230"/>
      <c r="KX72" s="230"/>
      <c r="KY72" s="230"/>
      <c r="KZ72" s="230"/>
      <c r="LA72" s="230"/>
      <c r="LB72" s="230"/>
      <c r="LC72" s="230"/>
      <c r="LD72" s="230"/>
      <c r="LE72" s="230"/>
      <c r="LF72" s="230"/>
      <c r="LG72" s="230"/>
      <c r="LH72" s="230"/>
      <c r="LI72" s="230"/>
      <c r="LJ72" s="230"/>
      <c r="LK72" s="230"/>
      <c r="LL72" s="230"/>
      <c r="LM72" s="230"/>
      <c r="LN72" s="230"/>
      <c r="LO72" s="230"/>
      <c r="LP72" s="230"/>
      <c r="LQ72" s="230"/>
      <c r="LR72" s="230"/>
      <c r="LS72" s="230"/>
      <c r="LT72" s="230"/>
      <c r="LU72" s="230"/>
      <c r="LV72" s="230"/>
      <c r="LW72" s="230"/>
      <c r="LX72" s="230"/>
      <c r="LY72" s="230"/>
      <c r="LZ72" s="230"/>
      <c r="MA72" s="230"/>
      <c r="MB72" s="230"/>
      <c r="MC72" s="230"/>
      <c r="MD72" s="230"/>
      <c r="ME72" s="230"/>
      <c r="MF72" s="230"/>
      <c r="MG72" s="230"/>
      <c r="MH72" s="230"/>
      <c r="MI72" s="230"/>
      <c r="MJ72" s="230"/>
      <c r="MK72" s="230"/>
      <c r="ML72" s="230"/>
      <c r="MM72" s="230"/>
      <c r="MN72" s="230"/>
      <c r="MO72" s="230"/>
      <c r="MP72" s="230"/>
      <c r="MQ72" s="230"/>
      <c r="MR72" s="230"/>
      <c r="MS72" s="230"/>
      <c r="MT72" s="230"/>
      <c r="MU72" s="230"/>
      <c r="MV72" s="230"/>
      <c r="MW72" s="230"/>
      <c r="MX72" s="230"/>
      <c r="MY72" s="230"/>
      <c r="MZ72" s="230"/>
      <c r="NA72" s="230"/>
      <c r="NB72" s="230"/>
      <c r="NC72" s="230"/>
      <c r="ND72" s="230"/>
      <c r="NE72" s="230"/>
      <c r="NF72" s="230"/>
      <c r="NG72" s="230"/>
      <c r="NH72" s="230"/>
      <c r="NI72" s="230"/>
      <c r="NJ72" s="230"/>
      <c r="NK72" s="230"/>
      <c r="NL72" s="230"/>
      <c r="NM72" s="230"/>
      <c r="NN72" s="230"/>
      <c r="NO72" s="230"/>
      <c r="NP72" s="230"/>
      <c r="NQ72" s="230"/>
      <c r="NR72" s="230"/>
      <c r="NS72" s="230"/>
      <c r="NT72" s="230"/>
      <c r="NU72" s="230"/>
      <c r="NV72" s="230"/>
      <c r="NW72" s="230"/>
      <c r="NX72" s="230"/>
      <c r="NY72" s="230"/>
      <c r="NZ72" s="230"/>
      <c r="OA72" s="230"/>
      <c r="OB72" s="230"/>
      <c r="OC72" s="230"/>
      <c r="OD72" s="230"/>
      <c r="OE72" s="230"/>
      <c r="OF72" s="230"/>
      <c r="OG72" s="230"/>
      <c r="OH72" s="230"/>
      <c r="OI72" s="230"/>
      <c r="OJ72" s="230"/>
      <c r="OK72" s="230"/>
      <c r="OL72" s="230"/>
      <c r="OM72" s="230"/>
      <c r="ON72" s="230"/>
      <c r="OO72" s="230"/>
      <c r="OP72" s="230"/>
      <c r="OQ72" s="230"/>
      <c r="OR72" s="230"/>
      <c r="OS72" s="230"/>
      <c r="OT72" s="230"/>
      <c r="OU72" s="230"/>
      <c r="OV72" s="230"/>
      <c r="OW72" s="230"/>
      <c r="OX72" s="230"/>
      <c r="OY72" s="230"/>
      <c r="OZ72" s="230"/>
      <c r="PA72" s="230"/>
      <c r="PB72" s="230"/>
      <c r="PC72" s="230"/>
      <c r="PD72" s="230"/>
      <c r="PE72" s="230"/>
      <c r="PF72" s="230"/>
      <c r="PG72" s="230"/>
      <c r="PH72" s="230"/>
      <c r="PI72" s="230"/>
      <c r="PJ72" s="230"/>
      <c r="PK72" s="230"/>
      <c r="PL72" s="230"/>
      <c r="PM72" s="230"/>
      <c r="PN72" s="230"/>
      <c r="PO72" s="230"/>
      <c r="PP72" s="230"/>
      <c r="PQ72" s="230"/>
      <c r="PR72" s="230"/>
      <c r="PS72" s="230"/>
      <c r="PT72" s="230"/>
      <c r="PU72" s="230"/>
      <c r="PV72" s="230"/>
      <c r="PW72" s="230"/>
      <c r="PX72" s="230"/>
      <c r="PY72" s="230"/>
      <c r="PZ72" s="230"/>
      <c r="QA72" s="230"/>
      <c r="QB72" s="230"/>
      <c r="QC72" s="230"/>
      <c r="QD72" s="230"/>
      <c r="QE72" s="230"/>
      <c r="QF72" s="230"/>
      <c r="QG72" s="230"/>
      <c r="QH72" s="230"/>
      <c r="QI72" s="230"/>
      <c r="QJ72" s="230"/>
      <c r="QK72" s="230"/>
      <c r="QL72" s="230"/>
      <c r="QM72" s="230"/>
      <c r="QN72" s="230"/>
      <c r="QO72" s="230"/>
      <c r="QP72" s="230"/>
      <c r="QQ72" s="230"/>
      <c r="QR72" s="230"/>
      <c r="QS72" s="230"/>
      <c r="QT72" s="230"/>
      <c r="QU72" s="230"/>
      <c r="QV72" s="230"/>
      <c r="QW72" s="230"/>
      <c r="QX72" s="230"/>
      <c r="QY72" s="230"/>
      <c r="QZ72" s="230"/>
      <c r="RA72" s="230"/>
      <c r="RB72" s="230"/>
      <c r="RC72" s="230"/>
      <c r="RD72" s="230"/>
      <c r="RE72" s="230"/>
      <c r="RF72" s="230"/>
      <c r="RG72" s="230"/>
      <c r="RH72" s="230"/>
      <c r="RI72" s="230"/>
      <c r="RJ72" s="230"/>
      <c r="RK72" s="230"/>
      <c r="RL72" s="230"/>
      <c r="RM72" s="230"/>
      <c r="RN72" s="230"/>
      <c r="RO72" s="230"/>
      <c r="RP72" s="230"/>
      <c r="RQ72" s="230"/>
      <c r="RR72" s="230"/>
      <c r="RS72" s="230"/>
      <c r="RT72" s="230"/>
      <c r="RU72" s="230"/>
      <c r="RV72" s="230"/>
      <c r="RW72" s="230"/>
      <c r="RX72" s="230"/>
      <c r="RY72" s="230"/>
      <c r="RZ72" s="230"/>
      <c r="SA72" s="230"/>
      <c r="SB72" s="230"/>
      <c r="SC72" s="230"/>
      <c r="SD72" s="230"/>
      <c r="SE72" s="230"/>
      <c r="SF72" s="230"/>
      <c r="SG72" s="230"/>
      <c r="SH72" s="230"/>
      <c r="SI72" s="230"/>
      <c r="SJ72" s="230"/>
      <c r="SK72" s="230"/>
      <c r="SL72" s="230"/>
      <c r="SM72" s="230"/>
      <c r="SN72" s="230"/>
      <c r="SO72" s="230"/>
      <c r="SP72" s="230"/>
      <c r="SQ72" s="230"/>
      <c r="SR72" s="230"/>
      <c r="SS72" s="230"/>
      <c r="ST72" s="230"/>
      <c r="SU72" s="230"/>
      <c r="SV72" s="230"/>
      <c r="SW72" s="230"/>
      <c r="SX72" s="230"/>
      <c r="SY72" s="230"/>
      <c r="SZ72" s="230"/>
      <c r="TA72" s="230"/>
      <c r="TB72" s="230"/>
      <c r="TC72" s="230"/>
    </row>
    <row r="73" spans="1:523" s="58" customFormat="1" ht="15.95" customHeight="1" x14ac:dyDescent="0.3">
      <c r="A73" s="65"/>
      <c r="B73" s="65"/>
      <c r="C73" s="66"/>
      <c r="D73" s="65">
        <v>32411</v>
      </c>
      <c r="E73" s="189" t="s">
        <v>112</v>
      </c>
      <c r="H73" s="172">
        <f t="shared" si="63"/>
        <v>66</v>
      </c>
      <c r="I73" s="173"/>
      <c r="J73" s="173"/>
      <c r="K73" s="173">
        <v>66</v>
      </c>
      <c r="L73" s="174"/>
      <c r="M73" s="174"/>
      <c r="N73" s="174"/>
      <c r="O73" s="172">
        <f t="shared" ref="O73:O107" si="68">SUM(P73:V73)</f>
        <v>66</v>
      </c>
      <c r="P73" s="173"/>
      <c r="Q73" s="173"/>
      <c r="R73" s="173">
        <v>66</v>
      </c>
      <c r="S73" s="174"/>
      <c r="T73" s="174"/>
      <c r="U73" s="174"/>
      <c r="V73" s="174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  <c r="EH73" s="231"/>
      <c r="EI73" s="231"/>
      <c r="EJ73" s="231"/>
      <c r="EK73" s="231"/>
      <c r="EL73" s="231"/>
      <c r="EM73" s="231"/>
      <c r="EN73" s="231"/>
      <c r="EO73" s="231"/>
      <c r="EP73" s="231"/>
      <c r="EQ73" s="231"/>
      <c r="ER73" s="231"/>
      <c r="ES73" s="231"/>
      <c r="ET73" s="231"/>
      <c r="EU73" s="231"/>
      <c r="EV73" s="231"/>
      <c r="EW73" s="231"/>
      <c r="EX73" s="231"/>
      <c r="EY73" s="231"/>
      <c r="EZ73" s="231"/>
      <c r="FA73" s="231"/>
      <c r="FB73" s="231"/>
      <c r="FC73" s="231"/>
      <c r="FD73" s="231"/>
      <c r="FE73" s="231"/>
      <c r="FF73" s="231"/>
      <c r="FG73" s="231"/>
      <c r="FH73" s="231"/>
      <c r="FI73" s="231"/>
      <c r="FJ73" s="231"/>
      <c r="FK73" s="231"/>
      <c r="FL73" s="231"/>
      <c r="FM73" s="231"/>
      <c r="FN73" s="231"/>
      <c r="FO73" s="231"/>
      <c r="FP73" s="231"/>
      <c r="FQ73" s="231"/>
      <c r="FR73" s="231"/>
      <c r="FS73" s="231"/>
      <c r="FT73" s="231"/>
      <c r="FU73" s="231"/>
      <c r="FV73" s="231"/>
      <c r="FW73" s="231"/>
      <c r="FX73" s="231"/>
      <c r="FY73" s="231"/>
      <c r="FZ73" s="231"/>
      <c r="GA73" s="231"/>
      <c r="GB73" s="231"/>
      <c r="GC73" s="231"/>
      <c r="GD73" s="231"/>
      <c r="GE73" s="231"/>
      <c r="GF73" s="231"/>
      <c r="GG73" s="231"/>
      <c r="GH73" s="231"/>
      <c r="GI73" s="231"/>
      <c r="GJ73" s="231"/>
      <c r="GK73" s="231"/>
      <c r="GL73" s="231"/>
      <c r="GM73" s="231"/>
      <c r="GN73" s="231"/>
      <c r="GO73" s="231"/>
      <c r="GP73" s="231"/>
      <c r="GQ73" s="231"/>
      <c r="GR73" s="231"/>
      <c r="GS73" s="231"/>
      <c r="GT73" s="231"/>
      <c r="GU73" s="231"/>
      <c r="GV73" s="231"/>
      <c r="GW73" s="231"/>
      <c r="GX73" s="231"/>
      <c r="GY73" s="231"/>
      <c r="GZ73" s="231"/>
      <c r="HA73" s="231"/>
      <c r="HB73" s="231"/>
      <c r="HC73" s="231"/>
      <c r="HD73" s="231"/>
      <c r="HE73" s="231"/>
      <c r="HF73" s="231"/>
      <c r="HG73" s="231"/>
      <c r="HH73" s="231"/>
      <c r="HI73" s="231"/>
      <c r="HJ73" s="231"/>
      <c r="HK73" s="231"/>
      <c r="HL73" s="231"/>
      <c r="HM73" s="231"/>
      <c r="HN73" s="231"/>
      <c r="HO73" s="231"/>
      <c r="HP73" s="231"/>
      <c r="HQ73" s="231"/>
      <c r="HR73" s="231"/>
      <c r="HS73" s="231"/>
      <c r="HT73" s="231"/>
      <c r="HU73" s="231"/>
      <c r="HV73" s="231"/>
      <c r="HW73" s="231"/>
      <c r="HX73" s="231"/>
      <c r="HY73" s="231"/>
      <c r="HZ73" s="231"/>
      <c r="IA73" s="231"/>
      <c r="IB73" s="231"/>
      <c r="IC73" s="231"/>
      <c r="ID73" s="231"/>
      <c r="IE73" s="231"/>
      <c r="IF73" s="231"/>
      <c r="IG73" s="231"/>
      <c r="IH73" s="231"/>
      <c r="II73" s="231"/>
      <c r="IJ73" s="231"/>
      <c r="IK73" s="231"/>
      <c r="IL73" s="231"/>
      <c r="IM73" s="231"/>
      <c r="IN73" s="231"/>
      <c r="IO73" s="231"/>
      <c r="IP73" s="231"/>
      <c r="IQ73" s="231"/>
      <c r="IR73" s="231"/>
      <c r="IS73" s="231"/>
      <c r="IT73" s="231"/>
      <c r="IU73" s="231"/>
      <c r="IV73" s="231"/>
      <c r="IW73" s="231"/>
      <c r="IX73" s="231"/>
      <c r="IY73" s="231"/>
      <c r="IZ73" s="231"/>
      <c r="JA73" s="231"/>
      <c r="JB73" s="231"/>
      <c r="JC73" s="231"/>
      <c r="JD73" s="231"/>
      <c r="JE73" s="231"/>
      <c r="JF73" s="231"/>
      <c r="JG73" s="231"/>
      <c r="JH73" s="231"/>
      <c r="JI73" s="231"/>
      <c r="JJ73" s="231"/>
      <c r="JK73" s="231"/>
      <c r="JL73" s="231"/>
      <c r="JM73" s="231"/>
      <c r="JN73" s="231"/>
      <c r="JO73" s="231"/>
      <c r="JP73" s="231"/>
      <c r="JQ73" s="231"/>
      <c r="JR73" s="231"/>
      <c r="JS73" s="231"/>
      <c r="JT73" s="231"/>
      <c r="JU73" s="231"/>
      <c r="JV73" s="231"/>
      <c r="JW73" s="231"/>
      <c r="JX73" s="231"/>
      <c r="JY73" s="231"/>
      <c r="JZ73" s="231"/>
      <c r="KA73" s="231"/>
      <c r="KB73" s="231"/>
      <c r="KC73" s="231"/>
      <c r="KD73" s="231"/>
      <c r="KE73" s="231"/>
      <c r="KF73" s="231"/>
      <c r="KG73" s="231"/>
      <c r="KH73" s="231"/>
      <c r="KI73" s="231"/>
      <c r="KJ73" s="231"/>
      <c r="KK73" s="231"/>
      <c r="KL73" s="231"/>
      <c r="KM73" s="231"/>
      <c r="KN73" s="231"/>
      <c r="KO73" s="231"/>
      <c r="KP73" s="231"/>
      <c r="KQ73" s="231"/>
      <c r="KR73" s="231"/>
      <c r="KS73" s="231"/>
      <c r="KT73" s="231"/>
      <c r="KU73" s="231"/>
      <c r="KV73" s="231"/>
      <c r="KW73" s="231"/>
      <c r="KX73" s="231"/>
      <c r="KY73" s="231"/>
      <c r="KZ73" s="231"/>
      <c r="LA73" s="231"/>
      <c r="LB73" s="231"/>
      <c r="LC73" s="231"/>
      <c r="LD73" s="231"/>
      <c r="LE73" s="231"/>
      <c r="LF73" s="231"/>
      <c r="LG73" s="231"/>
      <c r="LH73" s="231"/>
      <c r="LI73" s="231"/>
      <c r="LJ73" s="231"/>
      <c r="LK73" s="231"/>
      <c r="LL73" s="231"/>
      <c r="LM73" s="231"/>
      <c r="LN73" s="231"/>
      <c r="LO73" s="231"/>
      <c r="LP73" s="231"/>
      <c r="LQ73" s="231"/>
      <c r="LR73" s="231"/>
      <c r="LS73" s="231"/>
      <c r="LT73" s="231"/>
      <c r="LU73" s="231"/>
      <c r="LV73" s="231"/>
      <c r="LW73" s="231"/>
      <c r="LX73" s="231"/>
      <c r="LY73" s="231"/>
      <c r="LZ73" s="231"/>
      <c r="MA73" s="231"/>
      <c r="MB73" s="231"/>
      <c r="MC73" s="231"/>
      <c r="MD73" s="231"/>
      <c r="ME73" s="231"/>
      <c r="MF73" s="231"/>
      <c r="MG73" s="231"/>
      <c r="MH73" s="231"/>
      <c r="MI73" s="231"/>
      <c r="MJ73" s="231"/>
      <c r="MK73" s="231"/>
      <c r="ML73" s="231"/>
      <c r="MM73" s="231"/>
      <c r="MN73" s="231"/>
      <c r="MO73" s="231"/>
      <c r="MP73" s="231"/>
      <c r="MQ73" s="231"/>
      <c r="MR73" s="231"/>
      <c r="MS73" s="231"/>
      <c r="MT73" s="231"/>
      <c r="MU73" s="231"/>
      <c r="MV73" s="231"/>
      <c r="MW73" s="231"/>
      <c r="MX73" s="231"/>
      <c r="MY73" s="231"/>
      <c r="MZ73" s="231"/>
      <c r="NA73" s="231"/>
      <c r="NB73" s="231"/>
      <c r="NC73" s="231"/>
      <c r="ND73" s="231"/>
      <c r="NE73" s="231"/>
      <c r="NF73" s="231"/>
      <c r="NG73" s="231"/>
      <c r="NH73" s="231"/>
      <c r="NI73" s="231"/>
      <c r="NJ73" s="231"/>
      <c r="NK73" s="231"/>
      <c r="NL73" s="231"/>
      <c r="NM73" s="231"/>
      <c r="NN73" s="231"/>
      <c r="NO73" s="231"/>
      <c r="NP73" s="231"/>
      <c r="NQ73" s="231"/>
      <c r="NR73" s="231"/>
      <c r="NS73" s="231"/>
      <c r="NT73" s="231"/>
      <c r="NU73" s="231"/>
      <c r="NV73" s="231"/>
      <c r="NW73" s="231"/>
      <c r="NX73" s="231"/>
      <c r="NY73" s="231"/>
      <c r="NZ73" s="231"/>
      <c r="OA73" s="231"/>
      <c r="OB73" s="231"/>
      <c r="OC73" s="231"/>
      <c r="OD73" s="231"/>
      <c r="OE73" s="231"/>
      <c r="OF73" s="231"/>
      <c r="OG73" s="231"/>
      <c r="OH73" s="231"/>
      <c r="OI73" s="231"/>
      <c r="OJ73" s="231"/>
      <c r="OK73" s="231"/>
      <c r="OL73" s="231"/>
      <c r="OM73" s="231"/>
      <c r="ON73" s="231"/>
      <c r="OO73" s="231"/>
      <c r="OP73" s="231"/>
      <c r="OQ73" s="231"/>
      <c r="OR73" s="231"/>
      <c r="OS73" s="231"/>
      <c r="OT73" s="231"/>
      <c r="OU73" s="231"/>
      <c r="OV73" s="231"/>
      <c r="OW73" s="231"/>
      <c r="OX73" s="231"/>
      <c r="OY73" s="231"/>
      <c r="OZ73" s="231"/>
      <c r="PA73" s="231"/>
      <c r="PB73" s="231"/>
      <c r="PC73" s="231"/>
      <c r="PD73" s="231"/>
      <c r="PE73" s="231"/>
      <c r="PF73" s="231"/>
      <c r="PG73" s="231"/>
      <c r="PH73" s="231"/>
      <c r="PI73" s="231"/>
      <c r="PJ73" s="231"/>
      <c r="PK73" s="231"/>
      <c r="PL73" s="231"/>
      <c r="PM73" s="231"/>
      <c r="PN73" s="231"/>
      <c r="PO73" s="231"/>
      <c r="PP73" s="231"/>
      <c r="PQ73" s="231"/>
      <c r="PR73" s="231"/>
      <c r="PS73" s="231"/>
      <c r="PT73" s="231"/>
      <c r="PU73" s="231"/>
      <c r="PV73" s="231"/>
      <c r="PW73" s="231"/>
      <c r="PX73" s="231"/>
      <c r="PY73" s="231"/>
      <c r="PZ73" s="231"/>
      <c r="QA73" s="231"/>
      <c r="QB73" s="231"/>
      <c r="QC73" s="231"/>
      <c r="QD73" s="231"/>
      <c r="QE73" s="231"/>
      <c r="QF73" s="231"/>
      <c r="QG73" s="231"/>
      <c r="QH73" s="231"/>
      <c r="QI73" s="231"/>
      <c r="QJ73" s="231"/>
      <c r="QK73" s="231"/>
      <c r="QL73" s="231"/>
      <c r="QM73" s="231"/>
      <c r="QN73" s="231"/>
      <c r="QO73" s="231"/>
      <c r="QP73" s="231"/>
      <c r="QQ73" s="231"/>
      <c r="QR73" s="231"/>
      <c r="QS73" s="231"/>
      <c r="QT73" s="231"/>
      <c r="QU73" s="231"/>
      <c r="QV73" s="231"/>
      <c r="QW73" s="231"/>
      <c r="QX73" s="231"/>
      <c r="QY73" s="231"/>
      <c r="QZ73" s="231"/>
      <c r="RA73" s="231"/>
      <c r="RB73" s="231"/>
      <c r="RC73" s="231"/>
      <c r="RD73" s="231"/>
      <c r="RE73" s="231"/>
      <c r="RF73" s="231"/>
      <c r="RG73" s="231"/>
      <c r="RH73" s="231"/>
      <c r="RI73" s="231"/>
      <c r="RJ73" s="231"/>
      <c r="RK73" s="231"/>
      <c r="RL73" s="231"/>
      <c r="RM73" s="231"/>
      <c r="RN73" s="231"/>
      <c r="RO73" s="231"/>
      <c r="RP73" s="231"/>
      <c r="RQ73" s="231"/>
      <c r="RR73" s="231"/>
      <c r="RS73" s="231"/>
      <c r="RT73" s="231"/>
      <c r="RU73" s="231"/>
      <c r="RV73" s="231"/>
      <c r="RW73" s="231"/>
      <c r="RX73" s="231"/>
      <c r="RY73" s="231"/>
      <c r="RZ73" s="231"/>
      <c r="SA73" s="231"/>
      <c r="SB73" s="231"/>
      <c r="SC73" s="231"/>
      <c r="SD73" s="231"/>
      <c r="SE73" s="231"/>
      <c r="SF73" s="231"/>
      <c r="SG73" s="231"/>
      <c r="SH73" s="231"/>
      <c r="SI73" s="231"/>
      <c r="SJ73" s="231"/>
      <c r="SK73" s="231"/>
      <c r="SL73" s="231"/>
      <c r="SM73" s="231"/>
      <c r="SN73" s="231"/>
      <c r="SO73" s="231"/>
      <c r="SP73" s="231"/>
      <c r="SQ73" s="231"/>
      <c r="SR73" s="231"/>
      <c r="SS73" s="231"/>
      <c r="ST73" s="231"/>
      <c r="SU73" s="231"/>
      <c r="SV73" s="231"/>
      <c r="SW73" s="231"/>
      <c r="SX73" s="231"/>
      <c r="SY73" s="231"/>
      <c r="SZ73" s="231"/>
      <c r="TA73" s="231"/>
      <c r="TB73" s="231"/>
      <c r="TC73" s="231"/>
    </row>
    <row r="74" spans="1:523" s="58" customFormat="1" ht="15.95" customHeight="1" x14ac:dyDescent="0.3">
      <c r="A74" s="65"/>
      <c r="B74" s="65"/>
      <c r="C74" s="66"/>
      <c r="D74" s="65">
        <v>32412</v>
      </c>
      <c r="E74" s="189" t="s">
        <v>113</v>
      </c>
      <c r="H74" s="172">
        <f t="shared" si="63"/>
        <v>0</v>
      </c>
      <c r="I74" s="173"/>
      <c r="J74" s="173"/>
      <c r="K74" s="174"/>
      <c r="L74" s="173"/>
      <c r="M74" s="174"/>
      <c r="N74" s="174"/>
      <c r="O74" s="172">
        <f t="shared" si="68"/>
        <v>0</v>
      </c>
      <c r="P74" s="173"/>
      <c r="Q74" s="173"/>
      <c r="R74" s="174"/>
      <c r="S74" s="173"/>
      <c r="T74" s="174"/>
      <c r="U74" s="174"/>
      <c r="V74" s="174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  <c r="EF74" s="231"/>
      <c r="EG74" s="231"/>
      <c r="EH74" s="231"/>
      <c r="EI74" s="231"/>
      <c r="EJ74" s="231"/>
      <c r="EK74" s="231"/>
      <c r="EL74" s="231"/>
      <c r="EM74" s="231"/>
      <c r="EN74" s="231"/>
      <c r="EO74" s="231"/>
      <c r="EP74" s="231"/>
      <c r="EQ74" s="231"/>
      <c r="ER74" s="231"/>
      <c r="ES74" s="231"/>
      <c r="ET74" s="231"/>
      <c r="EU74" s="231"/>
      <c r="EV74" s="231"/>
      <c r="EW74" s="231"/>
      <c r="EX74" s="231"/>
      <c r="EY74" s="231"/>
      <c r="EZ74" s="231"/>
      <c r="FA74" s="231"/>
      <c r="FB74" s="231"/>
      <c r="FC74" s="231"/>
      <c r="FD74" s="231"/>
      <c r="FE74" s="231"/>
      <c r="FF74" s="231"/>
      <c r="FG74" s="231"/>
      <c r="FH74" s="231"/>
      <c r="FI74" s="231"/>
      <c r="FJ74" s="231"/>
      <c r="FK74" s="231"/>
      <c r="FL74" s="231"/>
      <c r="FM74" s="231"/>
      <c r="FN74" s="231"/>
      <c r="FO74" s="231"/>
      <c r="FP74" s="231"/>
      <c r="FQ74" s="231"/>
      <c r="FR74" s="231"/>
      <c r="FS74" s="231"/>
      <c r="FT74" s="231"/>
      <c r="FU74" s="231"/>
      <c r="FV74" s="231"/>
      <c r="FW74" s="231"/>
      <c r="FX74" s="231"/>
      <c r="FY74" s="231"/>
      <c r="FZ74" s="231"/>
      <c r="GA74" s="231"/>
      <c r="GB74" s="231"/>
      <c r="GC74" s="231"/>
      <c r="GD74" s="231"/>
      <c r="GE74" s="231"/>
      <c r="GF74" s="231"/>
      <c r="GG74" s="231"/>
      <c r="GH74" s="231"/>
      <c r="GI74" s="231"/>
      <c r="GJ74" s="231"/>
      <c r="GK74" s="231"/>
      <c r="GL74" s="231"/>
      <c r="GM74" s="231"/>
      <c r="GN74" s="231"/>
      <c r="GO74" s="231"/>
      <c r="GP74" s="231"/>
      <c r="GQ74" s="231"/>
      <c r="GR74" s="231"/>
      <c r="GS74" s="231"/>
      <c r="GT74" s="231"/>
      <c r="GU74" s="231"/>
      <c r="GV74" s="231"/>
      <c r="GW74" s="231"/>
      <c r="GX74" s="231"/>
      <c r="GY74" s="231"/>
      <c r="GZ74" s="231"/>
      <c r="HA74" s="231"/>
      <c r="HB74" s="231"/>
      <c r="HC74" s="231"/>
      <c r="HD74" s="231"/>
      <c r="HE74" s="231"/>
      <c r="HF74" s="231"/>
      <c r="HG74" s="231"/>
      <c r="HH74" s="231"/>
      <c r="HI74" s="231"/>
      <c r="HJ74" s="231"/>
      <c r="HK74" s="231"/>
      <c r="HL74" s="231"/>
      <c r="HM74" s="231"/>
      <c r="HN74" s="231"/>
      <c r="HO74" s="231"/>
      <c r="HP74" s="231"/>
      <c r="HQ74" s="231"/>
      <c r="HR74" s="231"/>
      <c r="HS74" s="231"/>
      <c r="HT74" s="231"/>
      <c r="HU74" s="231"/>
      <c r="HV74" s="231"/>
      <c r="HW74" s="231"/>
      <c r="HX74" s="231"/>
      <c r="HY74" s="231"/>
      <c r="HZ74" s="231"/>
      <c r="IA74" s="231"/>
      <c r="IB74" s="231"/>
      <c r="IC74" s="231"/>
      <c r="ID74" s="231"/>
      <c r="IE74" s="231"/>
      <c r="IF74" s="231"/>
      <c r="IG74" s="231"/>
      <c r="IH74" s="231"/>
      <c r="II74" s="231"/>
      <c r="IJ74" s="231"/>
      <c r="IK74" s="231"/>
      <c r="IL74" s="231"/>
      <c r="IM74" s="231"/>
      <c r="IN74" s="231"/>
      <c r="IO74" s="231"/>
      <c r="IP74" s="231"/>
      <c r="IQ74" s="231"/>
      <c r="IR74" s="231"/>
      <c r="IS74" s="231"/>
      <c r="IT74" s="231"/>
      <c r="IU74" s="231"/>
      <c r="IV74" s="231"/>
      <c r="IW74" s="231"/>
      <c r="IX74" s="231"/>
      <c r="IY74" s="231"/>
      <c r="IZ74" s="231"/>
      <c r="JA74" s="231"/>
      <c r="JB74" s="231"/>
      <c r="JC74" s="231"/>
      <c r="JD74" s="231"/>
      <c r="JE74" s="231"/>
      <c r="JF74" s="231"/>
      <c r="JG74" s="231"/>
      <c r="JH74" s="231"/>
      <c r="JI74" s="231"/>
      <c r="JJ74" s="231"/>
      <c r="JK74" s="231"/>
      <c r="JL74" s="231"/>
      <c r="JM74" s="231"/>
      <c r="JN74" s="231"/>
      <c r="JO74" s="231"/>
      <c r="JP74" s="231"/>
      <c r="JQ74" s="231"/>
      <c r="JR74" s="231"/>
      <c r="JS74" s="231"/>
      <c r="JT74" s="231"/>
      <c r="JU74" s="231"/>
      <c r="JV74" s="231"/>
      <c r="JW74" s="231"/>
      <c r="JX74" s="231"/>
      <c r="JY74" s="231"/>
      <c r="JZ74" s="231"/>
      <c r="KA74" s="231"/>
      <c r="KB74" s="231"/>
      <c r="KC74" s="231"/>
      <c r="KD74" s="231"/>
      <c r="KE74" s="231"/>
      <c r="KF74" s="231"/>
      <c r="KG74" s="231"/>
      <c r="KH74" s="231"/>
      <c r="KI74" s="231"/>
      <c r="KJ74" s="231"/>
      <c r="KK74" s="231"/>
      <c r="KL74" s="231"/>
      <c r="KM74" s="231"/>
      <c r="KN74" s="231"/>
      <c r="KO74" s="231"/>
      <c r="KP74" s="231"/>
      <c r="KQ74" s="231"/>
      <c r="KR74" s="231"/>
      <c r="KS74" s="231"/>
      <c r="KT74" s="231"/>
      <c r="KU74" s="231"/>
      <c r="KV74" s="231"/>
      <c r="KW74" s="231"/>
      <c r="KX74" s="231"/>
      <c r="KY74" s="231"/>
      <c r="KZ74" s="231"/>
      <c r="LA74" s="231"/>
      <c r="LB74" s="231"/>
      <c r="LC74" s="231"/>
      <c r="LD74" s="231"/>
      <c r="LE74" s="231"/>
      <c r="LF74" s="231"/>
      <c r="LG74" s="231"/>
      <c r="LH74" s="231"/>
      <c r="LI74" s="231"/>
      <c r="LJ74" s="231"/>
      <c r="LK74" s="231"/>
      <c r="LL74" s="231"/>
      <c r="LM74" s="231"/>
      <c r="LN74" s="231"/>
      <c r="LO74" s="231"/>
      <c r="LP74" s="231"/>
      <c r="LQ74" s="231"/>
      <c r="LR74" s="231"/>
      <c r="LS74" s="231"/>
      <c r="LT74" s="231"/>
      <c r="LU74" s="231"/>
      <c r="LV74" s="231"/>
      <c r="LW74" s="231"/>
      <c r="LX74" s="231"/>
      <c r="LY74" s="231"/>
      <c r="LZ74" s="231"/>
      <c r="MA74" s="231"/>
      <c r="MB74" s="231"/>
      <c r="MC74" s="231"/>
      <c r="MD74" s="231"/>
      <c r="ME74" s="231"/>
      <c r="MF74" s="231"/>
      <c r="MG74" s="231"/>
      <c r="MH74" s="231"/>
      <c r="MI74" s="231"/>
      <c r="MJ74" s="231"/>
      <c r="MK74" s="231"/>
      <c r="ML74" s="231"/>
      <c r="MM74" s="231"/>
      <c r="MN74" s="231"/>
      <c r="MO74" s="231"/>
      <c r="MP74" s="231"/>
      <c r="MQ74" s="231"/>
      <c r="MR74" s="231"/>
      <c r="MS74" s="231"/>
      <c r="MT74" s="231"/>
      <c r="MU74" s="231"/>
      <c r="MV74" s="231"/>
      <c r="MW74" s="231"/>
      <c r="MX74" s="231"/>
      <c r="MY74" s="231"/>
      <c r="MZ74" s="231"/>
      <c r="NA74" s="231"/>
      <c r="NB74" s="231"/>
      <c r="NC74" s="231"/>
      <c r="ND74" s="231"/>
      <c r="NE74" s="231"/>
      <c r="NF74" s="231"/>
      <c r="NG74" s="231"/>
      <c r="NH74" s="231"/>
      <c r="NI74" s="231"/>
      <c r="NJ74" s="231"/>
      <c r="NK74" s="231"/>
      <c r="NL74" s="231"/>
      <c r="NM74" s="231"/>
      <c r="NN74" s="231"/>
      <c r="NO74" s="231"/>
      <c r="NP74" s="231"/>
      <c r="NQ74" s="231"/>
      <c r="NR74" s="231"/>
      <c r="NS74" s="231"/>
      <c r="NT74" s="231"/>
      <c r="NU74" s="231"/>
      <c r="NV74" s="231"/>
      <c r="NW74" s="231"/>
      <c r="NX74" s="231"/>
      <c r="NY74" s="231"/>
      <c r="NZ74" s="231"/>
      <c r="OA74" s="231"/>
      <c r="OB74" s="231"/>
      <c r="OC74" s="231"/>
      <c r="OD74" s="231"/>
      <c r="OE74" s="231"/>
      <c r="OF74" s="231"/>
      <c r="OG74" s="231"/>
      <c r="OH74" s="231"/>
      <c r="OI74" s="231"/>
      <c r="OJ74" s="231"/>
      <c r="OK74" s="231"/>
      <c r="OL74" s="231"/>
      <c r="OM74" s="231"/>
      <c r="ON74" s="231"/>
      <c r="OO74" s="231"/>
      <c r="OP74" s="231"/>
      <c r="OQ74" s="231"/>
      <c r="OR74" s="231"/>
      <c r="OS74" s="231"/>
      <c r="OT74" s="231"/>
      <c r="OU74" s="231"/>
      <c r="OV74" s="231"/>
      <c r="OW74" s="231"/>
      <c r="OX74" s="231"/>
      <c r="OY74" s="231"/>
      <c r="OZ74" s="231"/>
      <c r="PA74" s="231"/>
      <c r="PB74" s="231"/>
      <c r="PC74" s="231"/>
      <c r="PD74" s="231"/>
      <c r="PE74" s="231"/>
      <c r="PF74" s="231"/>
      <c r="PG74" s="231"/>
      <c r="PH74" s="231"/>
      <c r="PI74" s="231"/>
      <c r="PJ74" s="231"/>
      <c r="PK74" s="231"/>
      <c r="PL74" s="231"/>
      <c r="PM74" s="231"/>
      <c r="PN74" s="231"/>
      <c r="PO74" s="231"/>
      <c r="PP74" s="231"/>
      <c r="PQ74" s="231"/>
      <c r="PR74" s="231"/>
      <c r="PS74" s="231"/>
      <c r="PT74" s="231"/>
      <c r="PU74" s="231"/>
      <c r="PV74" s="231"/>
      <c r="PW74" s="231"/>
      <c r="PX74" s="231"/>
      <c r="PY74" s="231"/>
      <c r="PZ74" s="231"/>
      <c r="QA74" s="231"/>
      <c r="QB74" s="231"/>
      <c r="QC74" s="231"/>
      <c r="QD74" s="231"/>
      <c r="QE74" s="231"/>
      <c r="QF74" s="231"/>
      <c r="QG74" s="231"/>
      <c r="QH74" s="231"/>
      <c r="QI74" s="231"/>
      <c r="QJ74" s="231"/>
      <c r="QK74" s="231"/>
      <c r="QL74" s="231"/>
      <c r="QM74" s="231"/>
      <c r="QN74" s="231"/>
      <c r="QO74" s="231"/>
      <c r="QP74" s="231"/>
      <c r="QQ74" s="231"/>
      <c r="QR74" s="231"/>
      <c r="QS74" s="231"/>
      <c r="QT74" s="231"/>
      <c r="QU74" s="231"/>
      <c r="QV74" s="231"/>
      <c r="QW74" s="231"/>
      <c r="QX74" s="231"/>
      <c r="QY74" s="231"/>
      <c r="QZ74" s="231"/>
      <c r="RA74" s="231"/>
      <c r="RB74" s="231"/>
      <c r="RC74" s="231"/>
      <c r="RD74" s="231"/>
      <c r="RE74" s="231"/>
      <c r="RF74" s="231"/>
      <c r="RG74" s="231"/>
      <c r="RH74" s="231"/>
      <c r="RI74" s="231"/>
      <c r="RJ74" s="231"/>
      <c r="RK74" s="231"/>
      <c r="RL74" s="231"/>
      <c r="RM74" s="231"/>
      <c r="RN74" s="231"/>
      <c r="RO74" s="231"/>
      <c r="RP74" s="231"/>
      <c r="RQ74" s="231"/>
      <c r="RR74" s="231"/>
      <c r="RS74" s="231"/>
      <c r="RT74" s="231"/>
      <c r="RU74" s="231"/>
      <c r="RV74" s="231"/>
      <c r="RW74" s="231"/>
      <c r="RX74" s="231"/>
      <c r="RY74" s="231"/>
      <c r="RZ74" s="231"/>
      <c r="SA74" s="231"/>
      <c r="SB74" s="231"/>
      <c r="SC74" s="231"/>
      <c r="SD74" s="231"/>
      <c r="SE74" s="231"/>
      <c r="SF74" s="231"/>
      <c r="SG74" s="231"/>
      <c r="SH74" s="231"/>
      <c r="SI74" s="231"/>
      <c r="SJ74" s="231"/>
      <c r="SK74" s="231"/>
      <c r="SL74" s="231"/>
      <c r="SM74" s="231"/>
      <c r="SN74" s="231"/>
      <c r="SO74" s="231"/>
      <c r="SP74" s="231"/>
      <c r="SQ74" s="231"/>
      <c r="SR74" s="231"/>
      <c r="SS74" s="231"/>
      <c r="ST74" s="231"/>
      <c r="SU74" s="231"/>
      <c r="SV74" s="231"/>
      <c r="SW74" s="231"/>
      <c r="SX74" s="231"/>
      <c r="SY74" s="231"/>
      <c r="SZ74" s="231"/>
      <c r="TA74" s="231"/>
      <c r="TB74" s="231"/>
      <c r="TC74" s="231"/>
    </row>
    <row r="75" spans="1:523" s="60" customFormat="1" ht="15.95" customHeight="1" x14ac:dyDescent="0.3">
      <c r="A75" s="59"/>
      <c r="B75" s="59">
        <v>329</v>
      </c>
      <c r="C75" s="59"/>
      <c r="D75" s="59"/>
      <c r="E75" s="190" t="s">
        <v>114</v>
      </c>
      <c r="H75" s="168">
        <f t="shared" si="63"/>
        <v>1271</v>
      </c>
      <c r="I75" s="169">
        <f>I76+I79+I81+I86+I83</f>
        <v>709</v>
      </c>
      <c r="J75" s="169">
        <f t="shared" ref="J75:N75" si="69">J76+J79+J81+J86+J83</f>
        <v>0</v>
      </c>
      <c r="K75" s="169">
        <f t="shared" si="69"/>
        <v>562</v>
      </c>
      <c r="L75" s="169">
        <f t="shared" si="69"/>
        <v>0</v>
      </c>
      <c r="M75" s="169">
        <f t="shared" si="69"/>
        <v>0</v>
      </c>
      <c r="N75" s="169">
        <f t="shared" si="69"/>
        <v>0</v>
      </c>
      <c r="O75" s="168">
        <f t="shared" si="68"/>
        <v>1471</v>
      </c>
      <c r="P75" s="169">
        <f>P76+P79+P81+P86+P83</f>
        <v>709</v>
      </c>
      <c r="Q75" s="169">
        <f t="shared" ref="Q75:U75" si="70">Q76+Q79+Q81+Q86+Q83</f>
        <v>0</v>
      </c>
      <c r="R75" s="169">
        <f t="shared" si="70"/>
        <v>762</v>
      </c>
      <c r="S75" s="169">
        <f t="shared" si="70"/>
        <v>0</v>
      </c>
      <c r="T75" s="169">
        <f t="shared" si="70"/>
        <v>0</v>
      </c>
      <c r="U75" s="169">
        <f t="shared" si="70"/>
        <v>0</v>
      </c>
      <c r="V75" s="169">
        <f t="shared" ref="V75" si="71">V76+V79+V81+V86+V83</f>
        <v>0</v>
      </c>
      <c r="W75" s="61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29"/>
      <c r="EF75" s="229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29"/>
      <c r="ES75" s="229"/>
      <c r="ET75" s="229"/>
      <c r="EU75" s="229"/>
      <c r="EV75" s="229"/>
      <c r="EW75" s="229"/>
      <c r="EX75" s="229"/>
      <c r="EY75" s="229"/>
      <c r="EZ75" s="229"/>
      <c r="FA75" s="229"/>
      <c r="FB75" s="229"/>
      <c r="FC75" s="229"/>
      <c r="FD75" s="229"/>
      <c r="FE75" s="229"/>
      <c r="FF75" s="229"/>
      <c r="FG75" s="229"/>
      <c r="FH75" s="229"/>
      <c r="FI75" s="229"/>
      <c r="FJ75" s="229"/>
      <c r="FK75" s="229"/>
      <c r="FL75" s="229"/>
      <c r="FM75" s="229"/>
      <c r="FN75" s="229"/>
      <c r="FO75" s="229"/>
      <c r="FP75" s="229"/>
      <c r="FQ75" s="229"/>
      <c r="FR75" s="229"/>
      <c r="FS75" s="229"/>
      <c r="FT75" s="229"/>
      <c r="FU75" s="229"/>
      <c r="FV75" s="229"/>
      <c r="FW75" s="229"/>
      <c r="FX75" s="229"/>
      <c r="FY75" s="229"/>
      <c r="FZ75" s="229"/>
      <c r="GA75" s="229"/>
      <c r="GB75" s="229"/>
      <c r="GC75" s="229"/>
      <c r="GD75" s="229"/>
      <c r="GE75" s="229"/>
      <c r="GF75" s="229"/>
      <c r="GG75" s="229"/>
      <c r="GH75" s="229"/>
      <c r="GI75" s="229"/>
      <c r="GJ75" s="229"/>
      <c r="GK75" s="229"/>
      <c r="GL75" s="229"/>
      <c r="GM75" s="229"/>
      <c r="GN75" s="229"/>
      <c r="GO75" s="229"/>
      <c r="GP75" s="229"/>
      <c r="GQ75" s="229"/>
      <c r="GR75" s="229"/>
      <c r="GS75" s="229"/>
      <c r="GT75" s="229"/>
      <c r="GU75" s="229"/>
      <c r="GV75" s="229"/>
      <c r="GW75" s="229"/>
      <c r="GX75" s="229"/>
      <c r="GY75" s="229"/>
      <c r="GZ75" s="229"/>
      <c r="HA75" s="229"/>
      <c r="HB75" s="229"/>
      <c r="HC75" s="229"/>
      <c r="HD75" s="229"/>
      <c r="HE75" s="229"/>
      <c r="HF75" s="229"/>
      <c r="HG75" s="229"/>
      <c r="HH75" s="229"/>
      <c r="HI75" s="229"/>
      <c r="HJ75" s="229"/>
      <c r="HK75" s="229"/>
      <c r="HL75" s="229"/>
      <c r="HM75" s="229"/>
      <c r="HN75" s="229"/>
      <c r="HO75" s="229"/>
      <c r="HP75" s="229"/>
      <c r="HQ75" s="229"/>
      <c r="HR75" s="229"/>
      <c r="HS75" s="229"/>
      <c r="HT75" s="229"/>
      <c r="HU75" s="229"/>
      <c r="HV75" s="229"/>
      <c r="HW75" s="229"/>
      <c r="HX75" s="229"/>
      <c r="HY75" s="229"/>
      <c r="HZ75" s="229"/>
      <c r="IA75" s="229"/>
      <c r="IB75" s="229"/>
      <c r="IC75" s="229"/>
      <c r="ID75" s="229"/>
      <c r="IE75" s="229"/>
      <c r="IF75" s="229"/>
      <c r="IG75" s="229"/>
      <c r="IH75" s="229"/>
      <c r="II75" s="229"/>
      <c r="IJ75" s="229"/>
      <c r="IK75" s="229"/>
      <c r="IL75" s="229"/>
      <c r="IM75" s="229"/>
      <c r="IN75" s="229"/>
      <c r="IO75" s="229"/>
      <c r="IP75" s="229"/>
      <c r="IQ75" s="229"/>
      <c r="IR75" s="229"/>
      <c r="IS75" s="229"/>
      <c r="IT75" s="229"/>
      <c r="IU75" s="229"/>
      <c r="IV75" s="229"/>
      <c r="IW75" s="229"/>
      <c r="IX75" s="229"/>
      <c r="IY75" s="229"/>
      <c r="IZ75" s="229"/>
      <c r="JA75" s="229"/>
      <c r="JB75" s="229"/>
      <c r="JC75" s="229"/>
      <c r="JD75" s="229"/>
      <c r="JE75" s="229"/>
      <c r="JF75" s="229"/>
      <c r="JG75" s="229"/>
      <c r="JH75" s="229"/>
      <c r="JI75" s="229"/>
      <c r="JJ75" s="229"/>
      <c r="JK75" s="229"/>
      <c r="JL75" s="229"/>
      <c r="JM75" s="229"/>
      <c r="JN75" s="229"/>
      <c r="JO75" s="229"/>
      <c r="JP75" s="229"/>
      <c r="JQ75" s="229"/>
      <c r="JR75" s="229"/>
      <c r="JS75" s="229"/>
      <c r="JT75" s="229"/>
      <c r="JU75" s="229"/>
      <c r="JV75" s="229"/>
      <c r="JW75" s="229"/>
      <c r="JX75" s="229"/>
      <c r="JY75" s="229"/>
      <c r="JZ75" s="229"/>
      <c r="KA75" s="229"/>
      <c r="KB75" s="229"/>
      <c r="KC75" s="229"/>
      <c r="KD75" s="229"/>
      <c r="KE75" s="229"/>
      <c r="KF75" s="229"/>
      <c r="KG75" s="229"/>
      <c r="KH75" s="229"/>
      <c r="KI75" s="229"/>
      <c r="KJ75" s="229"/>
      <c r="KK75" s="229"/>
      <c r="KL75" s="229"/>
      <c r="KM75" s="229"/>
      <c r="KN75" s="229"/>
      <c r="KO75" s="229"/>
      <c r="KP75" s="229"/>
      <c r="KQ75" s="229"/>
      <c r="KR75" s="229"/>
      <c r="KS75" s="229"/>
      <c r="KT75" s="229"/>
      <c r="KU75" s="229"/>
      <c r="KV75" s="229"/>
      <c r="KW75" s="229"/>
      <c r="KX75" s="229"/>
      <c r="KY75" s="229"/>
      <c r="KZ75" s="229"/>
      <c r="LA75" s="229"/>
      <c r="LB75" s="229"/>
      <c r="LC75" s="229"/>
      <c r="LD75" s="229"/>
      <c r="LE75" s="229"/>
      <c r="LF75" s="229"/>
      <c r="LG75" s="229"/>
      <c r="LH75" s="229"/>
      <c r="LI75" s="229"/>
      <c r="LJ75" s="229"/>
      <c r="LK75" s="229"/>
      <c r="LL75" s="229"/>
      <c r="LM75" s="229"/>
      <c r="LN75" s="229"/>
      <c r="LO75" s="229"/>
      <c r="LP75" s="229"/>
      <c r="LQ75" s="229"/>
      <c r="LR75" s="229"/>
      <c r="LS75" s="229"/>
      <c r="LT75" s="229"/>
      <c r="LU75" s="229"/>
      <c r="LV75" s="229"/>
      <c r="LW75" s="229"/>
      <c r="LX75" s="229"/>
      <c r="LY75" s="229"/>
      <c r="LZ75" s="229"/>
      <c r="MA75" s="229"/>
      <c r="MB75" s="229"/>
      <c r="MC75" s="229"/>
      <c r="MD75" s="229"/>
      <c r="ME75" s="229"/>
      <c r="MF75" s="229"/>
      <c r="MG75" s="229"/>
      <c r="MH75" s="229"/>
      <c r="MI75" s="229"/>
      <c r="MJ75" s="229"/>
      <c r="MK75" s="229"/>
      <c r="ML75" s="229"/>
      <c r="MM75" s="229"/>
      <c r="MN75" s="229"/>
      <c r="MO75" s="229"/>
      <c r="MP75" s="229"/>
      <c r="MQ75" s="229"/>
      <c r="MR75" s="229"/>
      <c r="MS75" s="229"/>
      <c r="MT75" s="229"/>
      <c r="MU75" s="229"/>
      <c r="MV75" s="229"/>
      <c r="MW75" s="229"/>
      <c r="MX75" s="229"/>
      <c r="MY75" s="229"/>
      <c r="MZ75" s="229"/>
      <c r="NA75" s="229"/>
      <c r="NB75" s="229"/>
      <c r="NC75" s="229"/>
      <c r="ND75" s="229"/>
      <c r="NE75" s="229"/>
      <c r="NF75" s="229"/>
      <c r="NG75" s="229"/>
      <c r="NH75" s="229"/>
      <c r="NI75" s="229"/>
      <c r="NJ75" s="229"/>
      <c r="NK75" s="229"/>
      <c r="NL75" s="229"/>
      <c r="NM75" s="229"/>
      <c r="NN75" s="229"/>
      <c r="NO75" s="229"/>
      <c r="NP75" s="229"/>
      <c r="NQ75" s="229"/>
      <c r="NR75" s="229"/>
      <c r="NS75" s="229"/>
      <c r="NT75" s="229"/>
      <c r="NU75" s="229"/>
      <c r="NV75" s="229"/>
      <c r="NW75" s="229"/>
      <c r="NX75" s="229"/>
      <c r="NY75" s="229"/>
      <c r="NZ75" s="229"/>
      <c r="OA75" s="229"/>
      <c r="OB75" s="229"/>
      <c r="OC75" s="229"/>
      <c r="OD75" s="229"/>
      <c r="OE75" s="229"/>
      <c r="OF75" s="229"/>
      <c r="OG75" s="229"/>
      <c r="OH75" s="229"/>
      <c r="OI75" s="229"/>
      <c r="OJ75" s="229"/>
      <c r="OK75" s="229"/>
      <c r="OL75" s="229"/>
      <c r="OM75" s="229"/>
      <c r="ON75" s="229"/>
      <c r="OO75" s="229"/>
      <c r="OP75" s="229"/>
      <c r="OQ75" s="229"/>
      <c r="OR75" s="229"/>
      <c r="OS75" s="229"/>
      <c r="OT75" s="229"/>
      <c r="OU75" s="229"/>
      <c r="OV75" s="229"/>
      <c r="OW75" s="229"/>
      <c r="OX75" s="229"/>
      <c r="OY75" s="229"/>
      <c r="OZ75" s="229"/>
      <c r="PA75" s="229"/>
      <c r="PB75" s="229"/>
      <c r="PC75" s="229"/>
      <c r="PD75" s="229"/>
      <c r="PE75" s="229"/>
      <c r="PF75" s="229"/>
      <c r="PG75" s="229"/>
      <c r="PH75" s="229"/>
      <c r="PI75" s="229"/>
      <c r="PJ75" s="229"/>
      <c r="PK75" s="229"/>
      <c r="PL75" s="229"/>
      <c r="PM75" s="229"/>
      <c r="PN75" s="229"/>
      <c r="PO75" s="229"/>
      <c r="PP75" s="229"/>
      <c r="PQ75" s="229"/>
      <c r="PR75" s="229"/>
      <c r="PS75" s="229"/>
      <c r="PT75" s="229"/>
      <c r="PU75" s="229"/>
      <c r="PV75" s="229"/>
      <c r="PW75" s="229"/>
      <c r="PX75" s="229"/>
      <c r="PY75" s="229"/>
      <c r="PZ75" s="229"/>
      <c r="QA75" s="229"/>
      <c r="QB75" s="229"/>
      <c r="QC75" s="229"/>
      <c r="QD75" s="229"/>
      <c r="QE75" s="229"/>
      <c r="QF75" s="229"/>
      <c r="QG75" s="229"/>
      <c r="QH75" s="229"/>
      <c r="QI75" s="229"/>
      <c r="QJ75" s="229"/>
      <c r="QK75" s="229"/>
      <c r="QL75" s="229"/>
      <c r="QM75" s="229"/>
      <c r="QN75" s="229"/>
      <c r="QO75" s="229"/>
      <c r="QP75" s="229"/>
      <c r="QQ75" s="229"/>
      <c r="QR75" s="229"/>
      <c r="QS75" s="229"/>
      <c r="QT75" s="229"/>
      <c r="QU75" s="229"/>
      <c r="QV75" s="229"/>
      <c r="QW75" s="229"/>
      <c r="QX75" s="229"/>
      <c r="QY75" s="229"/>
      <c r="QZ75" s="229"/>
      <c r="RA75" s="229"/>
      <c r="RB75" s="229"/>
      <c r="RC75" s="229"/>
      <c r="RD75" s="229"/>
      <c r="RE75" s="229"/>
      <c r="RF75" s="229"/>
      <c r="RG75" s="229"/>
      <c r="RH75" s="229"/>
      <c r="RI75" s="229"/>
      <c r="RJ75" s="229"/>
      <c r="RK75" s="229"/>
      <c r="RL75" s="229"/>
      <c r="RM75" s="229"/>
      <c r="RN75" s="229"/>
      <c r="RO75" s="229"/>
      <c r="RP75" s="229"/>
      <c r="RQ75" s="229"/>
      <c r="RR75" s="229"/>
      <c r="RS75" s="229"/>
      <c r="RT75" s="229"/>
      <c r="RU75" s="229"/>
      <c r="RV75" s="229"/>
      <c r="RW75" s="229"/>
      <c r="RX75" s="229"/>
      <c r="RY75" s="229"/>
      <c r="RZ75" s="229"/>
      <c r="SA75" s="229"/>
      <c r="SB75" s="229"/>
      <c r="SC75" s="229"/>
      <c r="SD75" s="229"/>
      <c r="SE75" s="229"/>
      <c r="SF75" s="229"/>
      <c r="SG75" s="229"/>
      <c r="SH75" s="229"/>
      <c r="SI75" s="229"/>
      <c r="SJ75" s="229"/>
      <c r="SK75" s="229"/>
      <c r="SL75" s="229"/>
      <c r="SM75" s="229"/>
      <c r="SN75" s="229"/>
      <c r="SO75" s="229"/>
      <c r="SP75" s="229"/>
      <c r="SQ75" s="229"/>
      <c r="SR75" s="229"/>
      <c r="SS75" s="229"/>
      <c r="ST75" s="229"/>
      <c r="SU75" s="229"/>
      <c r="SV75" s="229"/>
      <c r="SW75" s="229"/>
      <c r="SX75" s="229"/>
      <c r="SY75" s="229"/>
      <c r="SZ75" s="229"/>
      <c r="TA75" s="229"/>
      <c r="TB75" s="229"/>
      <c r="TC75" s="229"/>
    </row>
    <row r="76" spans="1:523" s="64" customFormat="1" ht="15.95" customHeight="1" x14ac:dyDescent="0.3">
      <c r="A76" s="62"/>
      <c r="B76" s="62"/>
      <c r="C76" s="62">
        <v>3292</v>
      </c>
      <c r="D76" s="62"/>
      <c r="E76" s="187" t="s">
        <v>115</v>
      </c>
      <c r="F76" s="63">
        <f>SUM(F77)</f>
        <v>0</v>
      </c>
      <c r="G76" s="69">
        <f>SUM(G77)</f>
        <v>0</v>
      </c>
      <c r="H76" s="170">
        <f t="shared" si="63"/>
        <v>709</v>
      </c>
      <c r="I76" s="171">
        <f>SUM(I77:I78)</f>
        <v>709</v>
      </c>
      <c r="J76" s="171">
        <f t="shared" ref="J76:N76" si="72">SUM(J77:J78)</f>
        <v>0</v>
      </c>
      <c r="K76" s="171">
        <f t="shared" si="72"/>
        <v>0</v>
      </c>
      <c r="L76" s="171">
        <f t="shared" si="72"/>
        <v>0</v>
      </c>
      <c r="M76" s="171">
        <f t="shared" si="72"/>
        <v>0</v>
      </c>
      <c r="N76" s="171">
        <f t="shared" si="72"/>
        <v>0</v>
      </c>
      <c r="O76" s="170">
        <f t="shared" si="68"/>
        <v>709</v>
      </c>
      <c r="P76" s="171">
        <f>SUM(P77:P78)</f>
        <v>709</v>
      </c>
      <c r="Q76" s="171">
        <f t="shared" ref="Q76:U76" si="73">SUM(Q77:Q78)</f>
        <v>0</v>
      </c>
      <c r="R76" s="171">
        <f t="shared" si="73"/>
        <v>0</v>
      </c>
      <c r="S76" s="171">
        <f t="shared" si="73"/>
        <v>0</v>
      </c>
      <c r="T76" s="171">
        <f t="shared" si="73"/>
        <v>0</v>
      </c>
      <c r="U76" s="171">
        <f t="shared" si="73"/>
        <v>0</v>
      </c>
      <c r="V76" s="171">
        <f t="shared" ref="V76" si="74">SUM(V77:V78)</f>
        <v>0</v>
      </c>
      <c r="W76" s="61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N76" s="230"/>
      <c r="DO76" s="230"/>
      <c r="DP76" s="230"/>
      <c r="DQ76" s="230"/>
      <c r="DR76" s="230"/>
      <c r="DS76" s="230"/>
      <c r="DT76" s="230"/>
      <c r="DU76" s="230"/>
      <c r="DV76" s="230"/>
      <c r="DW76" s="230"/>
      <c r="DX76" s="230"/>
      <c r="DY76" s="230"/>
      <c r="DZ76" s="230"/>
      <c r="EA76" s="230"/>
      <c r="EB76" s="230"/>
      <c r="EC76" s="230"/>
      <c r="ED76" s="230"/>
      <c r="EE76" s="230"/>
      <c r="EF76" s="230"/>
      <c r="EG76" s="230"/>
      <c r="EH76" s="230"/>
      <c r="EI76" s="230"/>
      <c r="EJ76" s="230"/>
      <c r="EK76" s="230"/>
      <c r="EL76" s="230"/>
      <c r="EM76" s="230"/>
      <c r="EN76" s="230"/>
      <c r="EO76" s="230"/>
      <c r="EP76" s="230"/>
      <c r="EQ76" s="230"/>
      <c r="ER76" s="230"/>
      <c r="ES76" s="230"/>
      <c r="ET76" s="230"/>
      <c r="EU76" s="230"/>
      <c r="EV76" s="230"/>
      <c r="EW76" s="230"/>
      <c r="EX76" s="230"/>
      <c r="EY76" s="230"/>
      <c r="EZ76" s="230"/>
      <c r="FA76" s="230"/>
      <c r="FB76" s="230"/>
      <c r="FC76" s="230"/>
      <c r="FD76" s="230"/>
      <c r="FE76" s="230"/>
      <c r="FF76" s="230"/>
      <c r="FG76" s="230"/>
      <c r="FH76" s="230"/>
      <c r="FI76" s="230"/>
      <c r="FJ76" s="230"/>
      <c r="FK76" s="230"/>
      <c r="FL76" s="230"/>
      <c r="FM76" s="230"/>
      <c r="FN76" s="230"/>
      <c r="FO76" s="230"/>
      <c r="FP76" s="230"/>
      <c r="FQ76" s="230"/>
      <c r="FR76" s="230"/>
      <c r="FS76" s="230"/>
      <c r="FT76" s="230"/>
      <c r="FU76" s="230"/>
      <c r="FV76" s="230"/>
      <c r="FW76" s="230"/>
      <c r="FX76" s="230"/>
      <c r="FY76" s="230"/>
      <c r="FZ76" s="230"/>
      <c r="GA76" s="230"/>
      <c r="GB76" s="230"/>
      <c r="GC76" s="230"/>
      <c r="GD76" s="230"/>
      <c r="GE76" s="230"/>
      <c r="GF76" s="230"/>
      <c r="GG76" s="230"/>
      <c r="GH76" s="230"/>
      <c r="GI76" s="230"/>
      <c r="GJ76" s="230"/>
      <c r="GK76" s="230"/>
      <c r="GL76" s="230"/>
      <c r="GM76" s="230"/>
      <c r="GN76" s="230"/>
      <c r="GO76" s="230"/>
      <c r="GP76" s="230"/>
      <c r="GQ76" s="230"/>
      <c r="GR76" s="230"/>
      <c r="GS76" s="230"/>
      <c r="GT76" s="230"/>
      <c r="GU76" s="230"/>
      <c r="GV76" s="230"/>
      <c r="GW76" s="230"/>
      <c r="GX76" s="230"/>
      <c r="GY76" s="230"/>
      <c r="GZ76" s="230"/>
      <c r="HA76" s="230"/>
      <c r="HB76" s="230"/>
      <c r="HC76" s="230"/>
      <c r="HD76" s="230"/>
      <c r="HE76" s="230"/>
      <c r="HF76" s="230"/>
      <c r="HG76" s="230"/>
      <c r="HH76" s="230"/>
      <c r="HI76" s="230"/>
      <c r="HJ76" s="230"/>
      <c r="HK76" s="230"/>
      <c r="HL76" s="230"/>
      <c r="HM76" s="230"/>
      <c r="HN76" s="230"/>
      <c r="HO76" s="230"/>
      <c r="HP76" s="230"/>
      <c r="HQ76" s="230"/>
      <c r="HR76" s="230"/>
      <c r="HS76" s="230"/>
      <c r="HT76" s="230"/>
      <c r="HU76" s="230"/>
      <c r="HV76" s="230"/>
      <c r="HW76" s="230"/>
      <c r="HX76" s="230"/>
      <c r="HY76" s="230"/>
      <c r="HZ76" s="230"/>
      <c r="IA76" s="230"/>
      <c r="IB76" s="230"/>
      <c r="IC76" s="230"/>
      <c r="ID76" s="230"/>
      <c r="IE76" s="230"/>
      <c r="IF76" s="230"/>
      <c r="IG76" s="230"/>
      <c r="IH76" s="230"/>
      <c r="II76" s="230"/>
      <c r="IJ76" s="230"/>
      <c r="IK76" s="230"/>
      <c r="IL76" s="230"/>
      <c r="IM76" s="230"/>
      <c r="IN76" s="230"/>
      <c r="IO76" s="230"/>
      <c r="IP76" s="230"/>
      <c r="IQ76" s="230"/>
      <c r="IR76" s="230"/>
      <c r="IS76" s="230"/>
      <c r="IT76" s="230"/>
      <c r="IU76" s="230"/>
      <c r="IV76" s="230"/>
      <c r="IW76" s="230"/>
      <c r="IX76" s="230"/>
      <c r="IY76" s="230"/>
      <c r="IZ76" s="230"/>
      <c r="JA76" s="230"/>
      <c r="JB76" s="230"/>
      <c r="JC76" s="230"/>
      <c r="JD76" s="230"/>
      <c r="JE76" s="230"/>
      <c r="JF76" s="230"/>
      <c r="JG76" s="230"/>
      <c r="JH76" s="230"/>
      <c r="JI76" s="230"/>
      <c r="JJ76" s="230"/>
      <c r="JK76" s="230"/>
      <c r="JL76" s="230"/>
      <c r="JM76" s="230"/>
      <c r="JN76" s="230"/>
      <c r="JO76" s="230"/>
      <c r="JP76" s="230"/>
      <c r="JQ76" s="230"/>
      <c r="JR76" s="230"/>
      <c r="JS76" s="230"/>
      <c r="JT76" s="230"/>
      <c r="JU76" s="230"/>
      <c r="JV76" s="230"/>
      <c r="JW76" s="230"/>
      <c r="JX76" s="230"/>
      <c r="JY76" s="230"/>
      <c r="JZ76" s="230"/>
      <c r="KA76" s="230"/>
      <c r="KB76" s="230"/>
      <c r="KC76" s="230"/>
      <c r="KD76" s="230"/>
      <c r="KE76" s="230"/>
      <c r="KF76" s="230"/>
      <c r="KG76" s="230"/>
      <c r="KH76" s="230"/>
      <c r="KI76" s="230"/>
      <c r="KJ76" s="230"/>
      <c r="KK76" s="230"/>
      <c r="KL76" s="230"/>
      <c r="KM76" s="230"/>
      <c r="KN76" s="230"/>
      <c r="KO76" s="230"/>
      <c r="KP76" s="230"/>
      <c r="KQ76" s="230"/>
      <c r="KR76" s="230"/>
      <c r="KS76" s="230"/>
      <c r="KT76" s="230"/>
      <c r="KU76" s="230"/>
      <c r="KV76" s="230"/>
      <c r="KW76" s="230"/>
      <c r="KX76" s="230"/>
      <c r="KY76" s="230"/>
      <c r="KZ76" s="230"/>
      <c r="LA76" s="230"/>
      <c r="LB76" s="230"/>
      <c r="LC76" s="230"/>
      <c r="LD76" s="230"/>
      <c r="LE76" s="230"/>
      <c r="LF76" s="230"/>
      <c r="LG76" s="230"/>
      <c r="LH76" s="230"/>
      <c r="LI76" s="230"/>
      <c r="LJ76" s="230"/>
      <c r="LK76" s="230"/>
      <c r="LL76" s="230"/>
      <c r="LM76" s="230"/>
      <c r="LN76" s="230"/>
      <c r="LO76" s="230"/>
      <c r="LP76" s="230"/>
      <c r="LQ76" s="230"/>
      <c r="LR76" s="230"/>
      <c r="LS76" s="230"/>
      <c r="LT76" s="230"/>
      <c r="LU76" s="230"/>
      <c r="LV76" s="230"/>
      <c r="LW76" s="230"/>
      <c r="LX76" s="230"/>
      <c r="LY76" s="230"/>
      <c r="LZ76" s="230"/>
      <c r="MA76" s="230"/>
      <c r="MB76" s="230"/>
      <c r="MC76" s="230"/>
      <c r="MD76" s="230"/>
      <c r="ME76" s="230"/>
      <c r="MF76" s="230"/>
      <c r="MG76" s="230"/>
      <c r="MH76" s="230"/>
      <c r="MI76" s="230"/>
      <c r="MJ76" s="230"/>
      <c r="MK76" s="230"/>
      <c r="ML76" s="230"/>
      <c r="MM76" s="230"/>
      <c r="MN76" s="230"/>
      <c r="MO76" s="230"/>
      <c r="MP76" s="230"/>
      <c r="MQ76" s="230"/>
      <c r="MR76" s="230"/>
      <c r="MS76" s="230"/>
      <c r="MT76" s="230"/>
      <c r="MU76" s="230"/>
      <c r="MV76" s="230"/>
      <c r="MW76" s="230"/>
      <c r="MX76" s="230"/>
      <c r="MY76" s="230"/>
      <c r="MZ76" s="230"/>
      <c r="NA76" s="230"/>
      <c r="NB76" s="230"/>
      <c r="NC76" s="230"/>
      <c r="ND76" s="230"/>
      <c r="NE76" s="230"/>
      <c r="NF76" s="230"/>
      <c r="NG76" s="230"/>
      <c r="NH76" s="230"/>
      <c r="NI76" s="230"/>
      <c r="NJ76" s="230"/>
      <c r="NK76" s="230"/>
      <c r="NL76" s="230"/>
      <c r="NM76" s="230"/>
      <c r="NN76" s="230"/>
      <c r="NO76" s="230"/>
      <c r="NP76" s="230"/>
      <c r="NQ76" s="230"/>
      <c r="NR76" s="230"/>
      <c r="NS76" s="230"/>
      <c r="NT76" s="230"/>
      <c r="NU76" s="230"/>
      <c r="NV76" s="230"/>
      <c r="NW76" s="230"/>
      <c r="NX76" s="230"/>
      <c r="NY76" s="230"/>
      <c r="NZ76" s="230"/>
      <c r="OA76" s="230"/>
      <c r="OB76" s="230"/>
      <c r="OC76" s="230"/>
      <c r="OD76" s="230"/>
      <c r="OE76" s="230"/>
      <c r="OF76" s="230"/>
      <c r="OG76" s="230"/>
      <c r="OH76" s="230"/>
      <c r="OI76" s="230"/>
      <c r="OJ76" s="230"/>
      <c r="OK76" s="230"/>
      <c r="OL76" s="230"/>
      <c r="OM76" s="230"/>
      <c r="ON76" s="230"/>
      <c r="OO76" s="230"/>
      <c r="OP76" s="230"/>
      <c r="OQ76" s="230"/>
      <c r="OR76" s="230"/>
      <c r="OS76" s="230"/>
      <c r="OT76" s="230"/>
      <c r="OU76" s="230"/>
      <c r="OV76" s="230"/>
      <c r="OW76" s="230"/>
      <c r="OX76" s="230"/>
      <c r="OY76" s="230"/>
      <c r="OZ76" s="230"/>
      <c r="PA76" s="230"/>
      <c r="PB76" s="230"/>
      <c r="PC76" s="230"/>
      <c r="PD76" s="230"/>
      <c r="PE76" s="230"/>
      <c r="PF76" s="230"/>
      <c r="PG76" s="230"/>
      <c r="PH76" s="230"/>
      <c r="PI76" s="230"/>
      <c r="PJ76" s="230"/>
      <c r="PK76" s="230"/>
      <c r="PL76" s="230"/>
      <c r="PM76" s="230"/>
      <c r="PN76" s="230"/>
      <c r="PO76" s="230"/>
      <c r="PP76" s="230"/>
      <c r="PQ76" s="230"/>
      <c r="PR76" s="230"/>
      <c r="PS76" s="230"/>
      <c r="PT76" s="230"/>
      <c r="PU76" s="230"/>
      <c r="PV76" s="230"/>
      <c r="PW76" s="230"/>
      <c r="PX76" s="230"/>
      <c r="PY76" s="230"/>
      <c r="PZ76" s="230"/>
      <c r="QA76" s="230"/>
      <c r="QB76" s="230"/>
      <c r="QC76" s="230"/>
      <c r="QD76" s="230"/>
      <c r="QE76" s="230"/>
      <c r="QF76" s="230"/>
      <c r="QG76" s="230"/>
      <c r="QH76" s="230"/>
      <c r="QI76" s="230"/>
      <c r="QJ76" s="230"/>
      <c r="QK76" s="230"/>
      <c r="QL76" s="230"/>
      <c r="QM76" s="230"/>
      <c r="QN76" s="230"/>
      <c r="QO76" s="230"/>
      <c r="QP76" s="230"/>
      <c r="QQ76" s="230"/>
      <c r="QR76" s="230"/>
      <c r="QS76" s="230"/>
      <c r="QT76" s="230"/>
      <c r="QU76" s="230"/>
      <c r="QV76" s="230"/>
      <c r="QW76" s="230"/>
      <c r="QX76" s="230"/>
      <c r="QY76" s="230"/>
      <c r="QZ76" s="230"/>
      <c r="RA76" s="230"/>
      <c r="RB76" s="230"/>
      <c r="RC76" s="230"/>
      <c r="RD76" s="230"/>
      <c r="RE76" s="230"/>
      <c r="RF76" s="230"/>
      <c r="RG76" s="230"/>
      <c r="RH76" s="230"/>
      <c r="RI76" s="230"/>
      <c r="RJ76" s="230"/>
      <c r="RK76" s="230"/>
      <c r="RL76" s="230"/>
      <c r="RM76" s="230"/>
      <c r="RN76" s="230"/>
      <c r="RO76" s="230"/>
      <c r="RP76" s="230"/>
      <c r="RQ76" s="230"/>
      <c r="RR76" s="230"/>
      <c r="RS76" s="230"/>
      <c r="RT76" s="230"/>
      <c r="RU76" s="230"/>
      <c r="RV76" s="230"/>
      <c r="RW76" s="230"/>
      <c r="RX76" s="230"/>
      <c r="RY76" s="230"/>
      <c r="RZ76" s="230"/>
      <c r="SA76" s="230"/>
      <c r="SB76" s="230"/>
      <c r="SC76" s="230"/>
      <c r="SD76" s="230"/>
      <c r="SE76" s="230"/>
      <c r="SF76" s="230"/>
      <c r="SG76" s="230"/>
      <c r="SH76" s="230"/>
      <c r="SI76" s="230"/>
      <c r="SJ76" s="230"/>
      <c r="SK76" s="230"/>
      <c r="SL76" s="230"/>
      <c r="SM76" s="230"/>
      <c r="SN76" s="230"/>
      <c r="SO76" s="230"/>
      <c r="SP76" s="230"/>
      <c r="SQ76" s="230"/>
      <c r="SR76" s="230"/>
      <c r="SS76" s="230"/>
      <c r="ST76" s="230"/>
      <c r="SU76" s="230"/>
      <c r="SV76" s="230"/>
      <c r="SW76" s="230"/>
      <c r="SX76" s="230"/>
      <c r="SY76" s="230"/>
      <c r="SZ76" s="230"/>
      <c r="TA76" s="230"/>
      <c r="TB76" s="230"/>
      <c r="TC76" s="230"/>
    </row>
    <row r="77" spans="1:523" s="58" customFormat="1" ht="15.95" customHeight="1" x14ac:dyDescent="0.3">
      <c r="A77" s="65"/>
      <c r="B77" s="65"/>
      <c r="C77" s="66"/>
      <c r="D77" s="65">
        <v>32922</v>
      </c>
      <c r="E77" s="189" t="s">
        <v>116</v>
      </c>
      <c r="H77" s="172">
        <f t="shared" si="63"/>
        <v>709</v>
      </c>
      <c r="I77" s="173">
        <v>709</v>
      </c>
      <c r="J77" s="173"/>
      <c r="K77" s="173"/>
      <c r="L77" s="173"/>
      <c r="M77" s="173"/>
      <c r="N77" s="173"/>
      <c r="O77" s="172">
        <f t="shared" si="68"/>
        <v>709</v>
      </c>
      <c r="P77" s="173">
        <v>709</v>
      </c>
      <c r="Q77" s="173"/>
      <c r="R77" s="173"/>
      <c r="S77" s="173"/>
      <c r="T77" s="173"/>
      <c r="U77" s="173"/>
      <c r="V77" s="173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  <c r="EH77" s="231"/>
      <c r="EI77" s="231"/>
      <c r="EJ77" s="231"/>
      <c r="EK77" s="231"/>
      <c r="EL77" s="231"/>
      <c r="EM77" s="231"/>
      <c r="EN77" s="231"/>
      <c r="EO77" s="231"/>
      <c r="EP77" s="231"/>
      <c r="EQ77" s="231"/>
      <c r="ER77" s="231"/>
      <c r="ES77" s="231"/>
      <c r="ET77" s="231"/>
      <c r="EU77" s="231"/>
      <c r="EV77" s="231"/>
      <c r="EW77" s="231"/>
      <c r="EX77" s="231"/>
      <c r="EY77" s="231"/>
      <c r="EZ77" s="231"/>
      <c r="FA77" s="231"/>
      <c r="FB77" s="231"/>
      <c r="FC77" s="231"/>
      <c r="FD77" s="231"/>
      <c r="FE77" s="231"/>
      <c r="FF77" s="231"/>
      <c r="FG77" s="231"/>
      <c r="FH77" s="231"/>
      <c r="FI77" s="231"/>
      <c r="FJ77" s="231"/>
      <c r="FK77" s="231"/>
      <c r="FL77" s="231"/>
      <c r="FM77" s="231"/>
      <c r="FN77" s="231"/>
      <c r="FO77" s="231"/>
      <c r="FP77" s="231"/>
      <c r="FQ77" s="231"/>
      <c r="FR77" s="231"/>
      <c r="FS77" s="231"/>
      <c r="FT77" s="231"/>
      <c r="FU77" s="231"/>
      <c r="FV77" s="231"/>
      <c r="FW77" s="231"/>
      <c r="FX77" s="231"/>
      <c r="FY77" s="231"/>
      <c r="FZ77" s="231"/>
      <c r="GA77" s="231"/>
      <c r="GB77" s="231"/>
      <c r="GC77" s="231"/>
      <c r="GD77" s="231"/>
      <c r="GE77" s="231"/>
      <c r="GF77" s="231"/>
      <c r="GG77" s="231"/>
      <c r="GH77" s="231"/>
      <c r="GI77" s="231"/>
      <c r="GJ77" s="231"/>
      <c r="GK77" s="231"/>
      <c r="GL77" s="231"/>
      <c r="GM77" s="231"/>
      <c r="GN77" s="231"/>
      <c r="GO77" s="231"/>
      <c r="GP77" s="231"/>
      <c r="GQ77" s="231"/>
      <c r="GR77" s="231"/>
      <c r="GS77" s="231"/>
      <c r="GT77" s="231"/>
      <c r="GU77" s="231"/>
      <c r="GV77" s="231"/>
      <c r="GW77" s="231"/>
      <c r="GX77" s="231"/>
      <c r="GY77" s="231"/>
      <c r="GZ77" s="231"/>
      <c r="HA77" s="231"/>
      <c r="HB77" s="231"/>
      <c r="HC77" s="231"/>
      <c r="HD77" s="231"/>
      <c r="HE77" s="231"/>
      <c r="HF77" s="231"/>
      <c r="HG77" s="231"/>
      <c r="HH77" s="231"/>
      <c r="HI77" s="231"/>
      <c r="HJ77" s="231"/>
      <c r="HK77" s="231"/>
      <c r="HL77" s="231"/>
      <c r="HM77" s="231"/>
      <c r="HN77" s="231"/>
      <c r="HO77" s="231"/>
      <c r="HP77" s="231"/>
      <c r="HQ77" s="231"/>
      <c r="HR77" s="231"/>
      <c r="HS77" s="231"/>
      <c r="HT77" s="231"/>
      <c r="HU77" s="231"/>
      <c r="HV77" s="231"/>
      <c r="HW77" s="231"/>
      <c r="HX77" s="231"/>
      <c r="HY77" s="231"/>
      <c r="HZ77" s="231"/>
      <c r="IA77" s="231"/>
      <c r="IB77" s="231"/>
      <c r="IC77" s="231"/>
      <c r="ID77" s="231"/>
      <c r="IE77" s="231"/>
      <c r="IF77" s="231"/>
      <c r="IG77" s="231"/>
      <c r="IH77" s="231"/>
      <c r="II77" s="231"/>
      <c r="IJ77" s="231"/>
      <c r="IK77" s="231"/>
      <c r="IL77" s="231"/>
      <c r="IM77" s="231"/>
      <c r="IN77" s="231"/>
      <c r="IO77" s="231"/>
      <c r="IP77" s="231"/>
      <c r="IQ77" s="231"/>
      <c r="IR77" s="231"/>
      <c r="IS77" s="231"/>
      <c r="IT77" s="231"/>
      <c r="IU77" s="231"/>
      <c r="IV77" s="231"/>
      <c r="IW77" s="231"/>
      <c r="IX77" s="231"/>
      <c r="IY77" s="231"/>
      <c r="IZ77" s="231"/>
      <c r="JA77" s="231"/>
      <c r="JB77" s="231"/>
      <c r="JC77" s="231"/>
      <c r="JD77" s="231"/>
      <c r="JE77" s="231"/>
      <c r="JF77" s="231"/>
      <c r="JG77" s="231"/>
      <c r="JH77" s="231"/>
      <c r="JI77" s="231"/>
      <c r="JJ77" s="231"/>
      <c r="JK77" s="231"/>
      <c r="JL77" s="231"/>
      <c r="JM77" s="231"/>
      <c r="JN77" s="231"/>
      <c r="JO77" s="231"/>
      <c r="JP77" s="231"/>
      <c r="JQ77" s="231"/>
      <c r="JR77" s="231"/>
      <c r="JS77" s="231"/>
      <c r="JT77" s="231"/>
      <c r="JU77" s="231"/>
      <c r="JV77" s="231"/>
      <c r="JW77" s="231"/>
      <c r="JX77" s="231"/>
      <c r="JY77" s="231"/>
      <c r="JZ77" s="231"/>
      <c r="KA77" s="231"/>
      <c r="KB77" s="231"/>
      <c r="KC77" s="231"/>
      <c r="KD77" s="231"/>
      <c r="KE77" s="231"/>
      <c r="KF77" s="231"/>
      <c r="KG77" s="231"/>
      <c r="KH77" s="231"/>
      <c r="KI77" s="231"/>
      <c r="KJ77" s="231"/>
      <c r="KK77" s="231"/>
      <c r="KL77" s="231"/>
      <c r="KM77" s="231"/>
      <c r="KN77" s="231"/>
      <c r="KO77" s="231"/>
      <c r="KP77" s="231"/>
      <c r="KQ77" s="231"/>
      <c r="KR77" s="231"/>
      <c r="KS77" s="231"/>
      <c r="KT77" s="231"/>
      <c r="KU77" s="231"/>
      <c r="KV77" s="231"/>
      <c r="KW77" s="231"/>
      <c r="KX77" s="231"/>
      <c r="KY77" s="231"/>
      <c r="KZ77" s="231"/>
      <c r="LA77" s="231"/>
      <c r="LB77" s="231"/>
      <c r="LC77" s="231"/>
      <c r="LD77" s="231"/>
      <c r="LE77" s="231"/>
      <c r="LF77" s="231"/>
      <c r="LG77" s="231"/>
      <c r="LH77" s="231"/>
      <c r="LI77" s="231"/>
      <c r="LJ77" s="231"/>
      <c r="LK77" s="231"/>
      <c r="LL77" s="231"/>
      <c r="LM77" s="231"/>
      <c r="LN77" s="231"/>
      <c r="LO77" s="231"/>
      <c r="LP77" s="231"/>
      <c r="LQ77" s="231"/>
      <c r="LR77" s="231"/>
      <c r="LS77" s="231"/>
      <c r="LT77" s="231"/>
      <c r="LU77" s="231"/>
      <c r="LV77" s="231"/>
      <c r="LW77" s="231"/>
      <c r="LX77" s="231"/>
      <c r="LY77" s="231"/>
      <c r="LZ77" s="231"/>
      <c r="MA77" s="231"/>
      <c r="MB77" s="231"/>
      <c r="MC77" s="231"/>
      <c r="MD77" s="231"/>
      <c r="ME77" s="231"/>
      <c r="MF77" s="231"/>
      <c r="MG77" s="231"/>
      <c r="MH77" s="231"/>
      <c r="MI77" s="231"/>
      <c r="MJ77" s="231"/>
      <c r="MK77" s="231"/>
      <c r="ML77" s="231"/>
      <c r="MM77" s="231"/>
      <c r="MN77" s="231"/>
      <c r="MO77" s="231"/>
      <c r="MP77" s="231"/>
      <c r="MQ77" s="231"/>
      <c r="MR77" s="231"/>
      <c r="MS77" s="231"/>
      <c r="MT77" s="231"/>
      <c r="MU77" s="231"/>
      <c r="MV77" s="231"/>
      <c r="MW77" s="231"/>
      <c r="MX77" s="231"/>
      <c r="MY77" s="231"/>
      <c r="MZ77" s="231"/>
      <c r="NA77" s="231"/>
      <c r="NB77" s="231"/>
      <c r="NC77" s="231"/>
      <c r="ND77" s="231"/>
      <c r="NE77" s="231"/>
      <c r="NF77" s="231"/>
      <c r="NG77" s="231"/>
      <c r="NH77" s="231"/>
      <c r="NI77" s="231"/>
      <c r="NJ77" s="231"/>
      <c r="NK77" s="231"/>
      <c r="NL77" s="231"/>
      <c r="NM77" s="231"/>
      <c r="NN77" s="231"/>
      <c r="NO77" s="231"/>
      <c r="NP77" s="231"/>
      <c r="NQ77" s="231"/>
      <c r="NR77" s="231"/>
      <c r="NS77" s="231"/>
      <c r="NT77" s="231"/>
      <c r="NU77" s="231"/>
      <c r="NV77" s="231"/>
      <c r="NW77" s="231"/>
      <c r="NX77" s="231"/>
      <c r="NY77" s="231"/>
      <c r="NZ77" s="231"/>
      <c r="OA77" s="231"/>
      <c r="OB77" s="231"/>
      <c r="OC77" s="231"/>
      <c r="OD77" s="231"/>
      <c r="OE77" s="231"/>
      <c r="OF77" s="231"/>
      <c r="OG77" s="231"/>
      <c r="OH77" s="231"/>
      <c r="OI77" s="231"/>
      <c r="OJ77" s="231"/>
      <c r="OK77" s="231"/>
      <c r="OL77" s="231"/>
      <c r="OM77" s="231"/>
      <c r="ON77" s="231"/>
      <c r="OO77" s="231"/>
      <c r="OP77" s="231"/>
      <c r="OQ77" s="231"/>
      <c r="OR77" s="231"/>
      <c r="OS77" s="231"/>
      <c r="OT77" s="231"/>
      <c r="OU77" s="231"/>
      <c r="OV77" s="231"/>
      <c r="OW77" s="231"/>
      <c r="OX77" s="231"/>
      <c r="OY77" s="231"/>
      <c r="OZ77" s="231"/>
      <c r="PA77" s="231"/>
      <c r="PB77" s="231"/>
      <c r="PC77" s="231"/>
      <c r="PD77" s="231"/>
      <c r="PE77" s="231"/>
      <c r="PF77" s="231"/>
      <c r="PG77" s="231"/>
      <c r="PH77" s="231"/>
      <c r="PI77" s="231"/>
      <c r="PJ77" s="231"/>
      <c r="PK77" s="231"/>
      <c r="PL77" s="231"/>
      <c r="PM77" s="231"/>
      <c r="PN77" s="231"/>
      <c r="PO77" s="231"/>
      <c r="PP77" s="231"/>
      <c r="PQ77" s="231"/>
      <c r="PR77" s="231"/>
      <c r="PS77" s="231"/>
      <c r="PT77" s="231"/>
      <c r="PU77" s="231"/>
      <c r="PV77" s="231"/>
      <c r="PW77" s="231"/>
      <c r="PX77" s="231"/>
      <c r="PY77" s="231"/>
      <c r="PZ77" s="231"/>
      <c r="QA77" s="231"/>
      <c r="QB77" s="231"/>
      <c r="QC77" s="231"/>
      <c r="QD77" s="231"/>
      <c r="QE77" s="231"/>
      <c r="QF77" s="231"/>
      <c r="QG77" s="231"/>
      <c r="QH77" s="231"/>
      <c r="QI77" s="231"/>
      <c r="QJ77" s="231"/>
      <c r="QK77" s="231"/>
      <c r="QL77" s="231"/>
      <c r="QM77" s="231"/>
      <c r="QN77" s="231"/>
      <c r="QO77" s="231"/>
      <c r="QP77" s="231"/>
      <c r="QQ77" s="231"/>
      <c r="QR77" s="231"/>
      <c r="QS77" s="231"/>
      <c r="QT77" s="231"/>
      <c r="QU77" s="231"/>
      <c r="QV77" s="231"/>
      <c r="QW77" s="231"/>
      <c r="QX77" s="231"/>
      <c r="QY77" s="231"/>
      <c r="QZ77" s="231"/>
      <c r="RA77" s="231"/>
      <c r="RB77" s="231"/>
      <c r="RC77" s="231"/>
      <c r="RD77" s="231"/>
      <c r="RE77" s="231"/>
      <c r="RF77" s="231"/>
      <c r="RG77" s="231"/>
      <c r="RH77" s="231"/>
      <c r="RI77" s="231"/>
      <c r="RJ77" s="231"/>
      <c r="RK77" s="231"/>
      <c r="RL77" s="231"/>
      <c r="RM77" s="231"/>
      <c r="RN77" s="231"/>
      <c r="RO77" s="231"/>
      <c r="RP77" s="231"/>
      <c r="RQ77" s="231"/>
      <c r="RR77" s="231"/>
      <c r="RS77" s="231"/>
      <c r="RT77" s="231"/>
      <c r="RU77" s="231"/>
      <c r="RV77" s="231"/>
      <c r="RW77" s="231"/>
      <c r="RX77" s="231"/>
      <c r="RY77" s="231"/>
      <c r="RZ77" s="231"/>
      <c r="SA77" s="231"/>
      <c r="SB77" s="231"/>
      <c r="SC77" s="231"/>
      <c r="SD77" s="231"/>
      <c r="SE77" s="231"/>
      <c r="SF77" s="231"/>
      <c r="SG77" s="231"/>
      <c r="SH77" s="231"/>
      <c r="SI77" s="231"/>
      <c r="SJ77" s="231"/>
      <c r="SK77" s="231"/>
      <c r="SL77" s="231"/>
      <c r="SM77" s="231"/>
      <c r="SN77" s="231"/>
      <c r="SO77" s="231"/>
      <c r="SP77" s="231"/>
      <c r="SQ77" s="231"/>
      <c r="SR77" s="231"/>
      <c r="SS77" s="231"/>
      <c r="ST77" s="231"/>
      <c r="SU77" s="231"/>
      <c r="SV77" s="231"/>
      <c r="SW77" s="231"/>
      <c r="SX77" s="231"/>
      <c r="SY77" s="231"/>
      <c r="SZ77" s="231"/>
      <c r="TA77" s="231"/>
      <c r="TB77" s="231"/>
      <c r="TC77" s="231"/>
    </row>
    <row r="78" spans="1:523" s="58" customFormat="1" ht="15.95" customHeight="1" x14ac:dyDescent="0.3">
      <c r="A78" s="65"/>
      <c r="B78" s="65"/>
      <c r="C78" s="66"/>
      <c r="D78" s="65">
        <v>32923</v>
      </c>
      <c r="E78" s="189" t="s">
        <v>162</v>
      </c>
      <c r="H78" s="172">
        <f t="shared" si="63"/>
        <v>0</v>
      </c>
      <c r="I78" s="173"/>
      <c r="J78" s="173"/>
      <c r="K78" s="173"/>
      <c r="L78" s="173"/>
      <c r="M78" s="173"/>
      <c r="N78" s="173"/>
      <c r="O78" s="172">
        <f t="shared" si="68"/>
        <v>0</v>
      </c>
      <c r="P78" s="173"/>
      <c r="Q78" s="173"/>
      <c r="R78" s="173"/>
      <c r="S78" s="173"/>
      <c r="T78" s="173"/>
      <c r="U78" s="173"/>
      <c r="V78" s="173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  <c r="EH78" s="231"/>
      <c r="EI78" s="231"/>
      <c r="EJ78" s="231"/>
      <c r="EK78" s="231"/>
      <c r="EL78" s="231"/>
      <c r="EM78" s="231"/>
      <c r="EN78" s="231"/>
      <c r="EO78" s="231"/>
      <c r="EP78" s="231"/>
      <c r="EQ78" s="231"/>
      <c r="ER78" s="231"/>
      <c r="ES78" s="231"/>
      <c r="ET78" s="231"/>
      <c r="EU78" s="231"/>
      <c r="EV78" s="231"/>
      <c r="EW78" s="231"/>
      <c r="EX78" s="231"/>
      <c r="EY78" s="231"/>
      <c r="EZ78" s="231"/>
      <c r="FA78" s="231"/>
      <c r="FB78" s="231"/>
      <c r="FC78" s="231"/>
      <c r="FD78" s="231"/>
      <c r="FE78" s="231"/>
      <c r="FF78" s="231"/>
      <c r="FG78" s="231"/>
      <c r="FH78" s="231"/>
      <c r="FI78" s="231"/>
      <c r="FJ78" s="231"/>
      <c r="FK78" s="231"/>
      <c r="FL78" s="231"/>
      <c r="FM78" s="231"/>
      <c r="FN78" s="231"/>
      <c r="FO78" s="231"/>
      <c r="FP78" s="231"/>
      <c r="FQ78" s="231"/>
      <c r="FR78" s="231"/>
      <c r="FS78" s="231"/>
      <c r="FT78" s="231"/>
      <c r="FU78" s="231"/>
      <c r="FV78" s="231"/>
      <c r="FW78" s="231"/>
      <c r="FX78" s="231"/>
      <c r="FY78" s="231"/>
      <c r="FZ78" s="231"/>
      <c r="GA78" s="231"/>
      <c r="GB78" s="231"/>
      <c r="GC78" s="231"/>
      <c r="GD78" s="231"/>
      <c r="GE78" s="231"/>
      <c r="GF78" s="231"/>
      <c r="GG78" s="231"/>
      <c r="GH78" s="231"/>
      <c r="GI78" s="231"/>
      <c r="GJ78" s="231"/>
      <c r="GK78" s="231"/>
      <c r="GL78" s="231"/>
      <c r="GM78" s="231"/>
      <c r="GN78" s="231"/>
      <c r="GO78" s="231"/>
      <c r="GP78" s="231"/>
      <c r="GQ78" s="231"/>
      <c r="GR78" s="231"/>
      <c r="GS78" s="231"/>
      <c r="GT78" s="231"/>
      <c r="GU78" s="231"/>
      <c r="GV78" s="231"/>
      <c r="GW78" s="231"/>
      <c r="GX78" s="231"/>
      <c r="GY78" s="231"/>
      <c r="GZ78" s="231"/>
      <c r="HA78" s="231"/>
      <c r="HB78" s="231"/>
      <c r="HC78" s="231"/>
      <c r="HD78" s="231"/>
      <c r="HE78" s="231"/>
      <c r="HF78" s="231"/>
      <c r="HG78" s="231"/>
      <c r="HH78" s="231"/>
      <c r="HI78" s="231"/>
      <c r="HJ78" s="231"/>
      <c r="HK78" s="231"/>
      <c r="HL78" s="231"/>
      <c r="HM78" s="231"/>
      <c r="HN78" s="231"/>
      <c r="HO78" s="231"/>
      <c r="HP78" s="231"/>
      <c r="HQ78" s="231"/>
      <c r="HR78" s="231"/>
      <c r="HS78" s="231"/>
      <c r="HT78" s="231"/>
      <c r="HU78" s="231"/>
      <c r="HV78" s="231"/>
      <c r="HW78" s="231"/>
      <c r="HX78" s="231"/>
      <c r="HY78" s="231"/>
      <c r="HZ78" s="231"/>
      <c r="IA78" s="231"/>
      <c r="IB78" s="231"/>
      <c r="IC78" s="231"/>
      <c r="ID78" s="231"/>
      <c r="IE78" s="231"/>
      <c r="IF78" s="231"/>
      <c r="IG78" s="231"/>
      <c r="IH78" s="231"/>
      <c r="II78" s="231"/>
      <c r="IJ78" s="231"/>
      <c r="IK78" s="231"/>
      <c r="IL78" s="231"/>
      <c r="IM78" s="231"/>
      <c r="IN78" s="231"/>
      <c r="IO78" s="231"/>
      <c r="IP78" s="231"/>
      <c r="IQ78" s="231"/>
      <c r="IR78" s="231"/>
      <c r="IS78" s="231"/>
      <c r="IT78" s="231"/>
      <c r="IU78" s="231"/>
      <c r="IV78" s="231"/>
      <c r="IW78" s="231"/>
      <c r="IX78" s="231"/>
      <c r="IY78" s="231"/>
      <c r="IZ78" s="231"/>
      <c r="JA78" s="231"/>
      <c r="JB78" s="231"/>
      <c r="JC78" s="231"/>
      <c r="JD78" s="231"/>
      <c r="JE78" s="231"/>
      <c r="JF78" s="231"/>
      <c r="JG78" s="231"/>
      <c r="JH78" s="231"/>
      <c r="JI78" s="231"/>
      <c r="JJ78" s="231"/>
      <c r="JK78" s="231"/>
      <c r="JL78" s="231"/>
      <c r="JM78" s="231"/>
      <c r="JN78" s="231"/>
      <c r="JO78" s="231"/>
      <c r="JP78" s="231"/>
      <c r="JQ78" s="231"/>
      <c r="JR78" s="231"/>
      <c r="JS78" s="231"/>
      <c r="JT78" s="231"/>
      <c r="JU78" s="231"/>
      <c r="JV78" s="231"/>
      <c r="JW78" s="231"/>
      <c r="JX78" s="231"/>
      <c r="JY78" s="231"/>
      <c r="JZ78" s="231"/>
      <c r="KA78" s="231"/>
      <c r="KB78" s="231"/>
      <c r="KC78" s="231"/>
      <c r="KD78" s="231"/>
      <c r="KE78" s="231"/>
      <c r="KF78" s="231"/>
      <c r="KG78" s="231"/>
      <c r="KH78" s="231"/>
      <c r="KI78" s="231"/>
      <c r="KJ78" s="231"/>
      <c r="KK78" s="231"/>
      <c r="KL78" s="231"/>
      <c r="KM78" s="231"/>
      <c r="KN78" s="231"/>
      <c r="KO78" s="231"/>
      <c r="KP78" s="231"/>
      <c r="KQ78" s="231"/>
      <c r="KR78" s="231"/>
      <c r="KS78" s="231"/>
      <c r="KT78" s="231"/>
      <c r="KU78" s="231"/>
      <c r="KV78" s="231"/>
      <c r="KW78" s="231"/>
      <c r="KX78" s="231"/>
      <c r="KY78" s="231"/>
      <c r="KZ78" s="231"/>
      <c r="LA78" s="231"/>
      <c r="LB78" s="231"/>
      <c r="LC78" s="231"/>
      <c r="LD78" s="231"/>
      <c r="LE78" s="231"/>
      <c r="LF78" s="231"/>
      <c r="LG78" s="231"/>
      <c r="LH78" s="231"/>
      <c r="LI78" s="231"/>
      <c r="LJ78" s="231"/>
      <c r="LK78" s="231"/>
      <c r="LL78" s="231"/>
      <c r="LM78" s="231"/>
      <c r="LN78" s="231"/>
      <c r="LO78" s="231"/>
      <c r="LP78" s="231"/>
      <c r="LQ78" s="231"/>
      <c r="LR78" s="231"/>
      <c r="LS78" s="231"/>
      <c r="LT78" s="231"/>
      <c r="LU78" s="231"/>
      <c r="LV78" s="231"/>
      <c r="LW78" s="231"/>
      <c r="LX78" s="231"/>
      <c r="LY78" s="231"/>
      <c r="LZ78" s="231"/>
      <c r="MA78" s="231"/>
      <c r="MB78" s="231"/>
      <c r="MC78" s="231"/>
      <c r="MD78" s="231"/>
      <c r="ME78" s="231"/>
      <c r="MF78" s="231"/>
      <c r="MG78" s="231"/>
      <c r="MH78" s="231"/>
      <c r="MI78" s="231"/>
      <c r="MJ78" s="231"/>
      <c r="MK78" s="231"/>
      <c r="ML78" s="231"/>
      <c r="MM78" s="231"/>
      <c r="MN78" s="231"/>
      <c r="MO78" s="231"/>
      <c r="MP78" s="231"/>
      <c r="MQ78" s="231"/>
      <c r="MR78" s="231"/>
      <c r="MS78" s="231"/>
      <c r="MT78" s="231"/>
      <c r="MU78" s="231"/>
      <c r="MV78" s="231"/>
      <c r="MW78" s="231"/>
      <c r="MX78" s="231"/>
      <c r="MY78" s="231"/>
      <c r="MZ78" s="231"/>
      <c r="NA78" s="231"/>
      <c r="NB78" s="231"/>
      <c r="NC78" s="231"/>
      <c r="ND78" s="231"/>
      <c r="NE78" s="231"/>
      <c r="NF78" s="231"/>
      <c r="NG78" s="231"/>
      <c r="NH78" s="231"/>
      <c r="NI78" s="231"/>
      <c r="NJ78" s="231"/>
      <c r="NK78" s="231"/>
      <c r="NL78" s="231"/>
      <c r="NM78" s="231"/>
      <c r="NN78" s="231"/>
      <c r="NO78" s="231"/>
      <c r="NP78" s="231"/>
      <c r="NQ78" s="231"/>
      <c r="NR78" s="231"/>
      <c r="NS78" s="231"/>
      <c r="NT78" s="231"/>
      <c r="NU78" s="231"/>
      <c r="NV78" s="231"/>
      <c r="NW78" s="231"/>
      <c r="NX78" s="231"/>
      <c r="NY78" s="231"/>
      <c r="NZ78" s="231"/>
      <c r="OA78" s="231"/>
      <c r="OB78" s="231"/>
      <c r="OC78" s="231"/>
      <c r="OD78" s="231"/>
      <c r="OE78" s="231"/>
      <c r="OF78" s="231"/>
      <c r="OG78" s="231"/>
      <c r="OH78" s="231"/>
      <c r="OI78" s="231"/>
      <c r="OJ78" s="231"/>
      <c r="OK78" s="231"/>
      <c r="OL78" s="231"/>
      <c r="OM78" s="231"/>
      <c r="ON78" s="231"/>
      <c r="OO78" s="231"/>
      <c r="OP78" s="231"/>
      <c r="OQ78" s="231"/>
      <c r="OR78" s="231"/>
      <c r="OS78" s="231"/>
      <c r="OT78" s="231"/>
      <c r="OU78" s="231"/>
      <c r="OV78" s="231"/>
      <c r="OW78" s="231"/>
      <c r="OX78" s="231"/>
      <c r="OY78" s="231"/>
      <c r="OZ78" s="231"/>
      <c r="PA78" s="231"/>
      <c r="PB78" s="231"/>
      <c r="PC78" s="231"/>
      <c r="PD78" s="231"/>
      <c r="PE78" s="231"/>
      <c r="PF78" s="231"/>
      <c r="PG78" s="231"/>
      <c r="PH78" s="231"/>
      <c r="PI78" s="231"/>
      <c r="PJ78" s="231"/>
      <c r="PK78" s="231"/>
      <c r="PL78" s="231"/>
      <c r="PM78" s="231"/>
      <c r="PN78" s="231"/>
      <c r="PO78" s="231"/>
      <c r="PP78" s="231"/>
      <c r="PQ78" s="231"/>
      <c r="PR78" s="231"/>
      <c r="PS78" s="231"/>
      <c r="PT78" s="231"/>
      <c r="PU78" s="231"/>
      <c r="PV78" s="231"/>
      <c r="PW78" s="231"/>
      <c r="PX78" s="231"/>
      <c r="PY78" s="231"/>
      <c r="PZ78" s="231"/>
      <c r="QA78" s="231"/>
      <c r="QB78" s="231"/>
      <c r="QC78" s="231"/>
      <c r="QD78" s="231"/>
      <c r="QE78" s="231"/>
      <c r="QF78" s="231"/>
      <c r="QG78" s="231"/>
      <c r="QH78" s="231"/>
      <c r="QI78" s="231"/>
      <c r="QJ78" s="231"/>
      <c r="QK78" s="231"/>
      <c r="QL78" s="231"/>
      <c r="QM78" s="231"/>
      <c r="QN78" s="231"/>
      <c r="QO78" s="231"/>
      <c r="QP78" s="231"/>
      <c r="QQ78" s="231"/>
      <c r="QR78" s="231"/>
      <c r="QS78" s="231"/>
      <c r="QT78" s="231"/>
      <c r="QU78" s="231"/>
      <c r="QV78" s="231"/>
      <c r="QW78" s="231"/>
      <c r="QX78" s="231"/>
      <c r="QY78" s="231"/>
      <c r="QZ78" s="231"/>
      <c r="RA78" s="231"/>
      <c r="RB78" s="231"/>
      <c r="RC78" s="231"/>
      <c r="RD78" s="231"/>
      <c r="RE78" s="231"/>
      <c r="RF78" s="231"/>
      <c r="RG78" s="231"/>
      <c r="RH78" s="231"/>
      <c r="RI78" s="231"/>
      <c r="RJ78" s="231"/>
      <c r="RK78" s="231"/>
      <c r="RL78" s="231"/>
      <c r="RM78" s="231"/>
      <c r="RN78" s="231"/>
      <c r="RO78" s="231"/>
      <c r="RP78" s="231"/>
      <c r="RQ78" s="231"/>
      <c r="RR78" s="231"/>
      <c r="RS78" s="231"/>
      <c r="RT78" s="231"/>
      <c r="RU78" s="231"/>
      <c r="RV78" s="231"/>
      <c r="RW78" s="231"/>
      <c r="RX78" s="231"/>
      <c r="RY78" s="231"/>
      <c r="RZ78" s="231"/>
      <c r="SA78" s="231"/>
      <c r="SB78" s="231"/>
      <c r="SC78" s="231"/>
      <c r="SD78" s="231"/>
      <c r="SE78" s="231"/>
      <c r="SF78" s="231"/>
      <c r="SG78" s="231"/>
      <c r="SH78" s="231"/>
      <c r="SI78" s="231"/>
      <c r="SJ78" s="231"/>
      <c r="SK78" s="231"/>
      <c r="SL78" s="231"/>
      <c r="SM78" s="231"/>
      <c r="SN78" s="231"/>
      <c r="SO78" s="231"/>
      <c r="SP78" s="231"/>
      <c r="SQ78" s="231"/>
      <c r="SR78" s="231"/>
      <c r="SS78" s="231"/>
      <c r="ST78" s="231"/>
      <c r="SU78" s="231"/>
      <c r="SV78" s="231"/>
      <c r="SW78" s="231"/>
      <c r="SX78" s="231"/>
      <c r="SY78" s="231"/>
      <c r="SZ78" s="231"/>
      <c r="TA78" s="231"/>
      <c r="TB78" s="231"/>
      <c r="TC78" s="231"/>
    </row>
    <row r="79" spans="1:523" s="64" customFormat="1" ht="15.95" customHeight="1" x14ac:dyDescent="0.3">
      <c r="A79" s="62"/>
      <c r="B79" s="62"/>
      <c r="C79" s="62">
        <v>3293</v>
      </c>
      <c r="D79" s="62"/>
      <c r="E79" s="187" t="s">
        <v>117</v>
      </c>
      <c r="F79" s="63">
        <v>0</v>
      </c>
      <c r="G79" s="69">
        <v>0</v>
      </c>
      <c r="H79" s="170">
        <f t="shared" si="63"/>
        <v>212</v>
      </c>
      <c r="I79" s="171">
        <f t="shared" ref="I79:V79" si="75">SUM(I80)</f>
        <v>0</v>
      </c>
      <c r="J79" s="171">
        <f t="shared" si="75"/>
        <v>0</v>
      </c>
      <c r="K79" s="171">
        <f t="shared" si="75"/>
        <v>212</v>
      </c>
      <c r="L79" s="171">
        <f t="shared" si="75"/>
        <v>0</v>
      </c>
      <c r="M79" s="171">
        <f t="shared" si="75"/>
        <v>0</v>
      </c>
      <c r="N79" s="171">
        <f t="shared" si="75"/>
        <v>0</v>
      </c>
      <c r="O79" s="170">
        <f t="shared" si="68"/>
        <v>412</v>
      </c>
      <c r="P79" s="171">
        <f t="shared" si="75"/>
        <v>0</v>
      </c>
      <c r="Q79" s="171">
        <f t="shared" si="75"/>
        <v>0</v>
      </c>
      <c r="R79" s="171">
        <f t="shared" si="75"/>
        <v>412</v>
      </c>
      <c r="S79" s="171">
        <f t="shared" si="75"/>
        <v>0</v>
      </c>
      <c r="T79" s="171">
        <f t="shared" si="75"/>
        <v>0</v>
      </c>
      <c r="U79" s="171">
        <f t="shared" si="75"/>
        <v>0</v>
      </c>
      <c r="V79" s="171">
        <f t="shared" si="75"/>
        <v>0</v>
      </c>
      <c r="W79" s="61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  <c r="BN79" s="230"/>
      <c r="BO79" s="230"/>
      <c r="BP79" s="230"/>
      <c r="BQ79" s="230"/>
      <c r="BR79" s="230"/>
      <c r="BS79" s="230"/>
      <c r="BT79" s="230"/>
      <c r="BU79" s="230"/>
      <c r="BV79" s="230"/>
      <c r="BW79" s="230"/>
      <c r="BX79" s="230"/>
      <c r="BY79" s="230"/>
      <c r="BZ79" s="230"/>
      <c r="CA79" s="230"/>
      <c r="CB79" s="230"/>
      <c r="CC79" s="230"/>
      <c r="CD79" s="230"/>
      <c r="CE79" s="230"/>
      <c r="CF79" s="230"/>
      <c r="CG79" s="230"/>
      <c r="CH79" s="230"/>
      <c r="CI79" s="230"/>
      <c r="CJ79" s="230"/>
      <c r="CK79" s="230"/>
      <c r="CL79" s="230"/>
      <c r="CM79" s="230"/>
      <c r="CN79" s="230"/>
      <c r="CO79" s="230"/>
      <c r="CP79" s="230"/>
      <c r="CQ79" s="230"/>
      <c r="CR79" s="230"/>
      <c r="CS79" s="230"/>
      <c r="CT79" s="230"/>
      <c r="CU79" s="230"/>
      <c r="CV79" s="230"/>
      <c r="CW79" s="230"/>
      <c r="CX79" s="230"/>
      <c r="CY79" s="230"/>
      <c r="CZ79" s="230"/>
      <c r="DA79" s="230"/>
      <c r="DB79" s="230"/>
      <c r="DC79" s="230"/>
      <c r="DD79" s="230"/>
      <c r="DE79" s="230"/>
      <c r="DF79" s="230"/>
      <c r="DG79" s="230"/>
      <c r="DH79" s="230"/>
      <c r="DI79" s="230"/>
      <c r="DJ79" s="230"/>
      <c r="DK79" s="230"/>
      <c r="DL79" s="230"/>
      <c r="DM79" s="230"/>
      <c r="DN79" s="230"/>
      <c r="DO79" s="230"/>
      <c r="DP79" s="230"/>
      <c r="DQ79" s="230"/>
      <c r="DR79" s="230"/>
      <c r="DS79" s="230"/>
      <c r="DT79" s="230"/>
      <c r="DU79" s="230"/>
      <c r="DV79" s="230"/>
      <c r="DW79" s="230"/>
      <c r="DX79" s="230"/>
      <c r="DY79" s="230"/>
      <c r="DZ79" s="230"/>
      <c r="EA79" s="230"/>
      <c r="EB79" s="230"/>
      <c r="EC79" s="230"/>
      <c r="ED79" s="230"/>
      <c r="EE79" s="230"/>
      <c r="EF79" s="230"/>
      <c r="EG79" s="230"/>
      <c r="EH79" s="230"/>
      <c r="EI79" s="230"/>
      <c r="EJ79" s="230"/>
      <c r="EK79" s="230"/>
      <c r="EL79" s="230"/>
      <c r="EM79" s="230"/>
      <c r="EN79" s="230"/>
      <c r="EO79" s="230"/>
      <c r="EP79" s="230"/>
      <c r="EQ79" s="230"/>
      <c r="ER79" s="230"/>
      <c r="ES79" s="230"/>
      <c r="ET79" s="230"/>
      <c r="EU79" s="230"/>
      <c r="EV79" s="230"/>
      <c r="EW79" s="230"/>
      <c r="EX79" s="230"/>
      <c r="EY79" s="230"/>
      <c r="EZ79" s="230"/>
      <c r="FA79" s="230"/>
      <c r="FB79" s="230"/>
      <c r="FC79" s="230"/>
      <c r="FD79" s="230"/>
      <c r="FE79" s="230"/>
      <c r="FF79" s="230"/>
      <c r="FG79" s="230"/>
      <c r="FH79" s="230"/>
      <c r="FI79" s="230"/>
      <c r="FJ79" s="230"/>
      <c r="FK79" s="230"/>
      <c r="FL79" s="230"/>
      <c r="FM79" s="230"/>
      <c r="FN79" s="230"/>
      <c r="FO79" s="230"/>
      <c r="FP79" s="230"/>
      <c r="FQ79" s="230"/>
      <c r="FR79" s="230"/>
      <c r="FS79" s="230"/>
      <c r="FT79" s="230"/>
      <c r="FU79" s="230"/>
      <c r="FV79" s="230"/>
      <c r="FW79" s="230"/>
      <c r="FX79" s="230"/>
      <c r="FY79" s="230"/>
      <c r="FZ79" s="230"/>
      <c r="GA79" s="230"/>
      <c r="GB79" s="230"/>
      <c r="GC79" s="230"/>
      <c r="GD79" s="230"/>
      <c r="GE79" s="230"/>
      <c r="GF79" s="230"/>
      <c r="GG79" s="230"/>
      <c r="GH79" s="230"/>
      <c r="GI79" s="230"/>
      <c r="GJ79" s="230"/>
      <c r="GK79" s="230"/>
      <c r="GL79" s="230"/>
      <c r="GM79" s="230"/>
      <c r="GN79" s="230"/>
      <c r="GO79" s="230"/>
      <c r="GP79" s="230"/>
      <c r="GQ79" s="230"/>
      <c r="GR79" s="230"/>
      <c r="GS79" s="230"/>
      <c r="GT79" s="230"/>
      <c r="GU79" s="230"/>
      <c r="GV79" s="230"/>
      <c r="GW79" s="230"/>
      <c r="GX79" s="230"/>
      <c r="GY79" s="230"/>
      <c r="GZ79" s="230"/>
      <c r="HA79" s="230"/>
      <c r="HB79" s="230"/>
      <c r="HC79" s="230"/>
      <c r="HD79" s="230"/>
      <c r="HE79" s="230"/>
      <c r="HF79" s="230"/>
      <c r="HG79" s="230"/>
      <c r="HH79" s="230"/>
      <c r="HI79" s="230"/>
      <c r="HJ79" s="230"/>
      <c r="HK79" s="230"/>
      <c r="HL79" s="230"/>
      <c r="HM79" s="230"/>
      <c r="HN79" s="230"/>
      <c r="HO79" s="230"/>
      <c r="HP79" s="230"/>
      <c r="HQ79" s="230"/>
      <c r="HR79" s="230"/>
      <c r="HS79" s="230"/>
      <c r="HT79" s="230"/>
      <c r="HU79" s="230"/>
      <c r="HV79" s="230"/>
      <c r="HW79" s="230"/>
      <c r="HX79" s="230"/>
      <c r="HY79" s="230"/>
      <c r="HZ79" s="230"/>
      <c r="IA79" s="230"/>
      <c r="IB79" s="230"/>
      <c r="IC79" s="230"/>
      <c r="ID79" s="230"/>
      <c r="IE79" s="230"/>
      <c r="IF79" s="230"/>
      <c r="IG79" s="230"/>
      <c r="IH79" s="230"/>
      <c r="II79" s="230"/>
      <c r="IJ79" s="230"/>
      <c r="IK79" s="230"/>
      <c r="IL79" s="230"/>
      <c r="IM79" s="230"/>
      <c r="IN79" s="230"/>
      <c r="IO79" s="230"/>
      <c r="IP79" s="230"/>
      <c r="IQ79" s="230"/>
      <c r="IR79" s="230"/>
      <c r="IS79" s="230"/>
      <c r="IT79" s="230"/>
      <c r="IU79" s="230"/>
      <c r="IV79" s="230"/>
      <c r="IW79" s="230"/>
      <c r="IX79" s="230"/>
      <c r="IY79" s="230"/>
      <c r="IZ79" s="230"/>
      <c r="JA79" s="230"/>
      <c r="JB79" s="230"/>
      <c r="JC79" s="230"/>
      <c r="JD79" s="230"/>
      <c r="JE79" s="230"/>
      <c r="JF79" s="230"/>
      <c r="JG79" s="230"/>
      <c r="JH79" s="230"/>
      <c r="JI79" s="230"/>
      <c r="JJ79" s="230"/>
      <c r="JK79" s="230"/>
      <c r="JL79" s="230"/>
      <c r="JM79" s="230"/>
      <c r="JN79" s="230"/>
      <c r="JO79" s="230"/>
      <c r="JP79" s="230"/>
      <c r="JQ79" s="230"/>
      <c r="JR79" s="230"/>
      <c r="JS79" s="230"/>
      <c r="JT79" s="230"/>
      <c r="JU79" s="230"/>
      <c r="JV79" s="230"/>
      <c r="JW79" s="230"/>
      <c r="JX79" s="230"/>
      <c r="JY79" s="230"/>
      <c r="JZ79" s="230"/>
      <c r="KA79" s="230"/>
      <c r="KB79" s="230"/>
      <c r="KC79" s="230"/>
      <c r="KD79" s="230"/>
      <c r="KE79" s="230"/>
      <c r="KF79" s="230"/>
      <c r="KG79" s="230"/>
      <c r="KH79" s="230"/>
      <c r="KI79" s="230"/>
      <c r="KJ79" s="230"/>
      <c r="KK79" s="230"/>
      <c r="KL79" s="230"/>
      <c r="KM79" s="230"/>
      <c r="KN79" s="230"/>
      <c r="KO79" s="230"/>
      <c r="KP79" s="230"/>
      <c r="KQ79" s="230"/>
      <c r="KR79" s="230"/>
      <c r="KS79" s="230"/>
      <c r="KT79" s="230"/>
      <c r="KU79" s="230"/>
      <c r="KV79" s="230"/>
      <c r="KW79" s="230"/>
      <c r="KX79" s="230"/>
      <c r="KY79" s="230"/>
      <c r="KZ79" s="230"/>
      <c r="LA79" s="230"/>
      <c r="LB79" s="230"/>
      <c r="LC79" s="230"/>
      <c r="LD79" s="230"/>
      <c r="LE79" s="230"/>
      <c r="LF79" s="230"/>
      <c r="LG79" s="230"/>
      <c r="LH79" s="230"/>
      <c r="LI79" s="230"/>
      <c r="LJ79" s="230"/>
      <c r="LK79" s="230"/>
      <c r="LL79" s="230"/>
      <c r="LM79" s="230"/>
      <c r="LN79" s="230"/>
      <c r="LO79" s="230"/>
      <c r="LP79" s="230"/>
      <c r="LQ79" s="230"/>
      <c r="LR79" s="230"/>
      <c r="LS79" s="230"/>
      <c r="LT79" s="230"/>
      <c r="LU79" s="230"/>
      <c r="LV79" s="230"/>
      <c r="LW79" s="230"/>
      <c r="LX79" s="230"/>
      <c r="LY79" s="230"/>
      <c r="LZ79" s="230"/>
      <c r="MA79" s="230"/>
      <c r="MB79" s="230"/>
      <c r="MC79" s="230"/>
      <c r="MD79" s="230"/>
      <c r="ME79" s="230"/>
      <c r="MF79" s="230"/>
      <c r="MG79" s="230"/>
      <c r="MH79" s="230"/>
      <c r="MI79" s="230"/>
      <c r="MJ79" s="230"/>
      <c r="MK79" s="230"/>
      <c r="ML79" s="230"/>
      <c r="MM79" s="230"/>
      <c r="MN79" s="230"/>
      <c r="MO79" s="230"/>
      <c r="MP79" s="230"/>
      <c r="MQ79" s="230"/>
      <c r="MR79" s="230"/>
      <c r="MS79" s="230"/>
      <c r="MT79" s="230"/>
      <c r="MU79" s="230"/>
      <c r="MV79" s="230"/>
      <c r="MW79" s="230"/>
      <c r="MX79" s="230"/>
      <c r="MY79" s="230"/>
      <c r="MZ79" s="230"/>
      <c r="NA79" s="230"/>
      <c r="NB79" s="230"/>
      <c r="NC79" s="230"/>
      <c r="ND79" s="230"/>
      <c r="NE79" s="230"/>
      <c r="NF79" s="230"/>
      <c r="NG79" s="230"/>
      <c r="NH79" s="230"/>
      <c r="NI79" s="230"/>
      <c r="NJ79" s="230"/>
      <c r="NK79" s="230"/>
      <c r="NL79" s="230"/>
      <c r="NM79" s="230"/>
      <c r="NN79" s="230"/>
      <c r="NO79" s="230"/>
      <c r="NP79" s="230"/>
      <c r="NQ79" s="230"/>
      <c r="NR79" s="230"/>
      <c r="NS79" s="230"/>
      <c r="NT79" s="230"/>
      <c r="NU79" s="230"/>
      <c r="NV79" s="230"/>
      <c r="NW79" s="230"/>
      <c r="NX79" s="230"/>
      <c r="NY79" s="230"/>
      <c r="NZ79" s="230"/>
      <c r="OA79" s="230"/>
      <c r="OB79" s="230"/>
      <c r="OC79" s="230"/>
      <c r="OD79" s="230"/>
      <c r="OE79" s="230"/>
      <c r="OF79" s="230"/>
      <c r="OG79" s="230"/>
      <c r="OH79" s="230"/>
      <c r="OI79" s="230"/>
      <c r="OJ79" s="230"/>
      <c r="OK79" s="230"/>
      <c r="OL79" s="230"/>
      <c r="OM79" s="230"/>
      <c r="ON79" s="230"/>
      <c r="OO79" s="230"/>
      <c r="OP79" s="230"/>
      <c r="OQ79" s="230"/>
      <c r="OR79" s="230"/>
      <c r="OS79" s="230"/>
      <c r="OT79" s="230"/>
      <c r="OU79" s="230"/>
      <c r="OV79" s="230"/>
      <c r="OW79" s="230"/>
      <c r="OX79" s="230"/>
      <c r="OY79" s="230"/>
      <c r="OZ79" s="230"/>
      <c r="PA79" s="230"/>
      <c r="PB79" s="230"/>
      <c r="PC79" s="230"/>
      <c r="PD79" s="230"/>
      <c r="PE79" s="230"/>
      <c r="PF79" s="230"/>
      <c r="PG79" s="230"/>
      <c r="PH79" s="230"/>
      <c r="PI79" s="230"/>
      <c r="PJ79" s="230"/>
      <c r="PK79" s="230"/>
      <c r="PL79" s="230"/>
      <c r="PM79" s="230"/>
      <c r="PN79" s="230"/>
      <c r="PO79" s="230"/>
      <c r="PP79" s="230"/>
      <c r="PQ79" s="230"/>
      <c r="PR79" s="230"/>
      <c r="PS79" s="230"/>
      <c r="PT79" s="230"/>
      <c r="PU79" s="230"/>
      <c r="PV79" s="230"/>
      <c r="PW79" s="230"/>
      <c r="PX79" s="230"/>
      <c r="PY79" s="230"/>
      <c r="PZ79" s="230"/>
      <c r="QA79" s="230"/>
      <c r="QB79" s="230"/>
      <c r="QC79" s="230"/>
      <c r="QD79" s="230"/>
      <c r="QE79" s="230"/>
      <c r="QF79" s="230"/>
      <c r="QG79" s="230"/>
      <c r="QH79" s="230"/>
      <c r="QI79" s="230"/>
      <c r="QJ79" s="230"/>
      <c r="QK79" s="230"/>
      <c r="QL79" s="230"/>
      <c r="QM79" s="230"/>
      <c r="QN79" s="230"/>
      <c r="QO79" s="230"/>
      <c r="QP79" s="230"/>
      <c r="QQ79" s="230"/>
      <c r="QR79" s="230"/>
      <c r="QS79" s="230"/>
      <c r="QT79" s="230"/>
      <c r="QU79" s="230"/>
      <c r="QV79" s="230"/>
      <c r="QW79" s="230"/>
      <c r="QX79" s="230"/>
      <c r="QY79" s="230"/>
      <c r="QZ79" s="230"/>
      <c r="RA79" s="230"/>
      <c r="RB79" s="230"/>
      <c r="RC79" s="230"/>
      <c r="RD79" s="230"/>
      <c r="RE79" s="230"/>
      <c r="RF79" s="230"/>
      <c r="RG79" s="230"/>
      <c r="RH79" s="230"/>
      <c r="RI79" s="230"/>
      <c r="RJ79" s="230"/>
      <c r="RK79" s="230"/>
      <c r="RL79" s="230"/>
      <c r="RM79" s="230"/>
      <c r="RN79" s="230"/>
      <c r="RO79" s="230"/>
      <c r="RP79" s="230"/>
      <c r="RQ79" s="230"/>
      <c r="RR79" s="230"/>
      <c r="RS79" s="230"/>
      <c r="RT79" s="230"/>
      <c r="RU79" s="230"/>
      <c r="RV79" s="230"/>
      <c r="RW79" s="230"/>
      <c r="RX79" s="230"/>
      <c r="RY79" s="230"/>
      <c r="RZ79" s="230"/>
      <c r="SA79" s="230"/>
      <c r="SB79" s="230"/>
      <c r="SC79" s="230"/>
      <c r="SD79" s="230"/>
      <c r="SE79" s="230"/>
      <c r="SF79" s="230"/>
      <c r="SG79" s="230"/>
      <c r="SH79" s="230"/>
      <c r="SI79" s="230"/>
      <c r="SJ79" s="230"/>
      <c r="SK79" s="230"/>
      <c r="SL79" s="230"/>
      <c r="SM79" s="230"/>
      <c r="SN79" s="230"/>
      <c r="SO79" s="230"/>
      <c r="SP79" s="230"/>
      <c r="SQ79" s="230"/>
      <c r="SR79" s="230"/>
      <c r="SS79" s="230"/>
      <c r="ST79" s="230"/>
      <c r="SU79" s="230"/>
      <c r="SV79" s="230"/>
      <c r="SW79" s="230"/>
      <c r="SX79" s="230"/>
      <c r="SY79" s="230"/>
      <c r="SZ79" s="230"/>
      <c r="TA79" s="230"/>
      <c r="TB79" s="230"/>
      <c r="TC79" s="230"/>
    </row>
    <row r="80" spans="1:523" s="58" customFormat="1" ht="15.95" customHeight="1" x14ac:dyDescent="0.3">
      <c r="A80" s="65"/>
      <c r="B80" s="65"/>
      <c r="C80" s="66"/>
      <c r="D80" s="65">
        <v>32931</v>
      </c>
      <c r="E80" s="189" t="s">
        <v>117</v>
      </c>
      <c r="H80" s="172">
        <f t="shared" si="63"/>
        <v>212</v>
      </c>
      <c r="I80" s="173"/>
      <c r="J80" s="173"/>
      <c r="K80" s="173">
        <v>212</v>
      </c>
      <c r="L80" s="174"/>
      <c r="M80" s="174"/>
      <c r="N80" s="174"/>
      <c r="O80" s="172">
        <f t="shared" si="68"/>
        <v>412</v>
      </c>
      <c r="P80" s="173"/>
      <c r="Q80" s="173"/>
      <c r="R80" s="173">
        <v>412</v>
      </c>
      <c r="S80" s="174"/>
      <c r="T80" s="174"/>
      <c r="U80" s="174"/>
      <c r="V80" s="174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31"/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  <c r="EG80" s="231"/>
      <c r="EH80" s="231"/>
      <c r="EI80" s="231"/>
      <c r="EJ80" s="231"/>
      <c r="EK80" s="231"/>
      <c r="EL80" s="231"/>
      <c r="EM80" s="231"/>
      <c r="EN80" s="231"/>
      <c r="EO80" s="231"/>
      <c r="EP80" s="231"/>
      <c r="EQ80" s="231"/>
      <c r="ER80" s="231"/>
      <c r="ES80" s="231"/>
      <c r="ET80" s="231"/>
      <c r="EU80" s="231"/>
      <c r="EV80" s="231"/>
      <c r="EW80" s="231"/>
      <c r="EX80" s="231"/>
      <c r="EY80" s="231"/>
      <c r="EZ80" s="231"/>
      <c r="FA80" s="231"/>
      <c r="FB80" s="231"/>
      <c r="FC80" s="231"/>
      <c r="FD80" s="231"/>
      <c r="FE80" s="231"/>
      <c r="FF80" s="231"/>
      <c r="FG80" s="231"/>
      <c r="FH80" s="231"/>
      <c r="FI80" s="231"/>
      <c r="FJ80" s="231"/>
      <c r="FK80" s="231"/>
      <c r="FL80" s="231"/>
      <c r="FM80" s="231"/>
      <c r="FN80" s="231"/>
      <c r="FO80" s="231"/>
      <c r="FP80" s="231"/>
      <c r="FQ80" s="231"/>
      <c r="FR80" s="231"/>
      <c r="FS80" s="231"/>
      <c r="FT80" s="231"/>
      <c r="FU80" s="231"/>
      <c r="FV80" s="231"/>
      <c r="FW80" s="231"/>
      <c r="FX80" s="231"/>
      <c r="FY80" s="231"/>
      <c r="FZ80" s="231"/>
      <c r="GA80" s="231"/>
      <c r="GB80" s="231"/>
      <c r="GC80" s="231"/>
      <c r="GD80" s="231"/>
      <c r="GE80" s="231"/>
      <c r="GF80" s="231"/>
      <c r="GG80" s="231"/>
      <c r="GH80" s="231"/>
      <c r="GI80" s="231"/>
      <c r="GJ80" s="231"/>
      <c r="GK80" s="231"/>
      <c r="GL80" s="231"/>
      <c r="GM80" s="231"/>
      <c r="GN80" s="231"/>
      <c r="GO80" s="231"/>
      <c r="GP80" s="231"/>
      <c r="GQ80" s="231"/>
      <c r="GR80" s="231"/>
      <c r="GS80" s="231"/>
      <c r="GT80" s="231"/>
      <c r="GU80" s="231"/>
      <c r="GV80" s="231"/>
      <c r="GW80" s="231"/>
      <c r="GX80" s="231"/>
      <c r="GY80" s="231"/>
      <c r="GZ80" s="231"/>
      <c r="HA80" s="231"/>
      <c r="HB80" s="231"/>
      <c r="HC80" s="231"/>
      <c r="HD80" s="231"/>
      <c r="HE80" s="231"/>
      <c r="HF80" s="231"/>
      <c r="HG80" s="231"/>
      <c r="HH80" s="231"/>
      <c r="HI80" s="231"/>
      <c r="HJ80" s="231"/>
      <c r="HK80" s="231"/>
      <c r="HL80" s="231"/>
      <c r="HM80" s="231"/>
      <c r="HN80" s="231"/>
      <c r="HO80" s="231"/>
      <c r="HP80" s="231"/>
      <c r="HQ80" s="231"/>
      <c r="HR80" s="231"/>
      <c r="HS80" s="231"/>
      <c r="HT80" s="231"/>
      <c r="HU80" s="231"/>
      <c r="HV80" s="231"/>
      <c r="HW80" s="231"/>
      <c r="HX80" s="231"/>
      <c r="HY80" s="231"/>
      <c r="HZ80" s="231"/>
      <c r="IA80" s="231"/>
      <c r="IB80" s="231"/>
      <c r="IC80" s="231"/>
      <c r="ID80" s="231"/>
      <c r="IE80" s="231"/>
      <c r="IF80" s="231"/>
      <c r="IG80" s="231"/>
      <c r="IH80" s="231"/>
      <c r="II80" s="231"/>
      <c r="IJ80" s="231"/>
      <c r="IK80" s="231"/>
      <c r="IL80" s="231"/>
      <c r="IM80" s="231"/>
      <c r="IN80" s="231"/>
      <c r="IO80" s="231"/>
      <c r="IP80" s="231"/>
      <c r="IQ80" s="231"/>
      <c r="IR80" s="231"/>
      <c r="IS80" s="231"/>
      <c r="IT80" s="231"/>
      <c r="IU80" s="231"/>
      <c r="IV80" s="231"/>
      <c r="IW80" s="231"/>
      <c r="IX80" s="231"/>
      <c r="IY80" s="231"/>
      <c r="IZ80" s="231"/>
      <c r="JA80" s="231"/>
      <c r="JB80" s="231"/>
      <c r="JC80" s="231"/>
      <c r="JD80" s="231"/>
      <c r="JE80" s="231"/>
      <c r="JF80" s="231"/>
      <c r="JG80" s="231"/>
      <c r="JH80" s="231"/>
      <c r="JI80" s="231"/>
      <c r="JJ80" s="231"/>
      <c r="JK80" s="231"/>
      <c r="JL80" s="231"/>
      <c r="JM80" s="231"/>
      <c r="JN80" s="231"/>
      <c r="JO80" s="231"/>
      <c r="JP80" s="231"/>
      <c r="JQ80" s="231"/>
      <c r="JR80" s="231"/>
      <c r="JS80" s="231"/>
      <c r="JT80" s="231"/>
      <c r="JU80" s="231"/>
      <c r="JV80" s="231"/>
      <c r="JW80" s="231"/>
      <c r="JX80" s="231"/>
      <c r="JY80" s="231"/>
      <c r="JZ80" s="231"/>
      <c r="KA80" s="231"/>
      <c r="KB80" s="231"/>
      <c r="KC80" s="231"/>
      <c r="KD80" s="231"/>
      <c r="KE80" s="231"/>
      <c r="KF80" s="231"/>
      <c r="KG80" s="231"/>
      <c r="KH80" s="231"/>
      <c r="KI80" s="231"/>
      <c r="KJ80" s="231"/>
      <c r="KK80" s="231"/>
      <c r="KL80" s="231"/>
      <c r="KM80" s="231"/>
      <c r="KN80" s="231"/>
      <c r="KO80" s="231"/>
      <c r="KP80" s="231"/>
      <c r="KQ80" s="231"/>
      <c r="KR80" s="231"/>
      <c r="KS80" s="231"/>
      <c r="KT80" s="231"/>
      <c r="KU80" s="231"/>
      <c r="KV80" s="231"/>
      <c r="KW80" s="231"/>
      <c r="KX80" s="231"/>
      <c r="KY80" s="231"/>
      <c r="KZ80" s="231"/>
      <c r="LA80" s="231"/>
      <c r="LB80" s="231"/>
      <c r="LC80" s="231"/>
      <c r="LD80" s="231"/>
      <c r="LE80" s="231"/>
      <c r="LF80" s="231"/>
      <c r="LG80" s="231"/>
      <c r="LH80" s="231"/>
      <c r="LI80" s="231"/>
      <c r="LJ80" s="231"/>
      <c r="LK80" s="231"/>
      <c r="LL80" s="231"/>
      <c r="LM80" s="231"/>
      <c r="LN80" s="231"/>
      <c r="LO80" s="231"/>
      <c r="LP80" s="231"/>
      <c r="LQ80" s="231"/>
      <c r="LR80" s="231"/>
      <c r="LS80" s="231"/>
      <c r="LT80" s="231"/>
      <c r="LU80" s="231"/>
      <c r="LV80" s="231"/>
      <c r="LW80" s="231"/>
      <c r="LX80" s="231"/>
      <c r="LY80" s="231"/>
      <c r="LZ80" s="231"/>
      <c r="MA80" s="231"/>
      <c r="MB80" s="231"/>
      <c r="MC80" s="231"/>
      <c r="MD80" s="231"/>
      <c r="ME80" s="231"/>
      <c r="MF80" s="231"/>
      <c r="MG80" s="231"/>
      <c r="MH80" s="231"/>
      <c r="MI80" s="231"/>
      <c r="MJ80" s="231"/>
      <c r="MK80" s="231"/>
      <c r="ML80" s="231"/>
      <c r="MM80" s="231"/>
      <c r="MN80" s="231"/>
      <c r="MO80" s="231"/>
      <c r="MP80" s="231"/>
      <c r="MQ80" s="231"/>
      <c r="MR80" s="231"/>
      <c r="MS80" s="231"/>
      <c r="MT80" s="231"/>
      <c r="MU80" s="231"/>
      <c r="MV80" s="231"/>
      <c r="MW80" s="231"/>
      <c r="MX80" s="231"/>
      <c r="MY80" s="231"/>
      <c r="MZ80" s="231"/>
      <c r="NA80" s="231"/>
      <c r="NB80" s="231"/>
      <c r="NC80" s="231"/>
      <c r="ND80" s="231"/>
      <c r="NE80" s="231"/>
      <c r="NF80" s="231"/>
      <c r="NG80" s="231"/>
      <c r="NH80" s="231"/>
      <c r="NI80" s="231"/>
      <c r="NJ80" s="231"/>
      <c r="NK80" s="231"/>
      <c r="NL80" s="231"/>
      <c r="NM80" s="231"/>
      <c r="NN80" s="231"/>
      <c r="NO80" s="231"/>
      <c r="NP80" s="231"/>
      <c r="NQ80" s="231"/>
      <c r="NR80" s="231"/>
      <c r="NS80" s="231"/>
      <c r="NT80" s="231"/>
      <c r="NU80" s="231"/>
      <c r="NV80" s="231"/>
      <c r="NW80" s="231"/>
      <c r="NX80" s="231"/>
      <c r="NY80" s="231"/>
      <c r="NZ80" s="231"/>
      <c r="OA80" s="231"/>
      <c r="OB80" s="231"/>
      <c r="OC80" s="231"/>
      <c r="OD80" s="231"/>
      <c r="OE80" s="231"/>
      <c r="OF80" s="231"/>
      <c r="OG80" s="231"/>
      <c r="OH80" s="231"/>
      <c r="OI80" s="231"/>
      <c r="OJ80" s="231"/>
      <c r="OK80" s="231"/>
      <c r="OL80" s="231"/>
      <c r="OM80" s="231"/>
      <c r="ON80" s="231"/>
      <c r="OO80" s="231"/>
      <c r="OP80" s="231"/>
      <c r="OQ80" s="231"/>
      <c r="OR80" s="231"/>
      <c r="OS80" s="231"/>
      <c r="OT80" s="231"/>
      <c r="OU80" s="231"/>
      <c r="OV80" s="231"/>
      <c r="OW80" s="231"/>
      <c r="OX80" s="231"/>
      <c r="OY80" s="231"/>
      <c r="OZ80" s="231"/>
      <c r="PA80" s="231"/>
      <c r="PB80" s="231"/>
      <c r="PC80" s="231"/>
      <c r="PD80" s="231"/>
      <c r="PE80" s="231"/>
      <c r="PF80" s="231"/>
      <c r="PG80" s="231"/>
      <c r="PH80" s="231"/>
      <c r="PI80" s="231"/>
      <c r="PJ80" s="231"/>
      <c r="PK80" s="231"/>
      <c r="PL80" s="231"/>
      <c r="PM80" s="231"/>
      <c r="PN80" s="231"/>
      <c r="PO80" s="231"/>
      <c r="PP80" s="231"/>
      <c r="PQ80" s="231"/>
      <c r="PR80" s="231"/>
      <c r="PS80" s="231"/>
      <c r="PT80" s="231"/>
      <c r="PU80" s="231"/>
      <c r="PV80" s="231"/>
      <c r="PW80" s="231"/>
      <c r="PX80" s="231"/>
      <c r="PY80" s="231"/>
      <c r="PZ80" s="231"/>
      <c r="QA80" s="231"/>
      <c r="QB80" s="231"/>
      <c r="QC80" s="231"/>
      <c r="QD80" s="231"/>
      <c r="QE80" s="231"/>
      <c r="QF80" s="231"/>
      <c r="QG80" s="231"/>
      <c r="QH80" s="231"/>
      <c r="QI80" s="231"/>
      <c r="QJ80" s="231"/>
      <c r="QK80" s="231"/>
      <c r="QL80" s="231"/>
      <c r="QM80" s="231"/>
      <c r="QN80" s="231"/>
      <c r="QO80" s="231"/>
      <c r="QP80" s="231"/>
      <c r="QQ80" s="231"/>
      <c r="QR80" s="231"/>
      <c r="QS80" s="231"/>
      <c r="QT80" s="231"/>
      <c r="QU80" s="231"/>
      <c r="QV80" s="231"/>
      <c r="QW80" s="231"/>
      <c r="QX80" s="231"/>
      <c r="QY80" s="231"/>
      <c r="QZ80" s="231"/>
      <c r="RA80" s="231"/>
      <c r="RB80" s="231"/>
      <c r="RC80" s="231"/>
      <c r="RD80" s="231"/>
      <c r="RE80" s="231"/>
      <c r="RF80" s="231"/>
      <c r="RG80" s="231"/>
      <c r="RH80" s="231"/>
      <c r="RI80" s="231"/>
      <c r="RJ80" s="231"/>
      <c r="RK80" s="231"/>
      <c r="RL80" s="231"/>
      <c r="RM80" s="231"/>
      <c r="RN80" s="231"/>
      <c r="RO80" s="231"/>
      <c r="RP80" s="231"/>
      <c r="RQ80" s="231"/>
      <c r="RR80" s="231"/>
      <c r="RS80" s="231"/>
      <c r="RT80" s="231"/>
      <c r="RU80" s="231"/>
      <c r="RV80" s="231"/>
      <c r="RW80" s="231"/>
      <c r="RX80" s="231"/>
      <c r="RY80" s="231"/>
      <c r="RZ80" s="231"/>
      <c r="SA80" s="231"/>
      <c r="SB80" s="231"/>
      <c r="SC80" s="231"/>
      <c r="SD80" s="231"/>
      <c r="SE80" s="231"/>
      <c r="SF80" s="231"/>
      <c r="SG80" s="231"/>
      <c r="SH80" s="231"/>
      <c r="SI80" s="231"/>
      <c r="SJ80" s="231"/>
      <c r="SK80" s="231"/>
      <c r="SL80" s="231"/>
      <c r="SM80" s="231"/>
      <c r="SN80" s="231"/>
      <c r="SO80" s="231"/>
      <c r="SP80" s="231"/>
      <c r="SQ80" s="231"/>
      <c r="SR80" s="231"/>
      <c r="SS80" s="231"/>
      <c r="ST80" s="231"/>
      <c r="SU80" s="231"/>
      <c r="SV80" s="231"/>
      <c r="SW80" s="231"/>
      <c r="SX80" s="231"/>
      <c r="SY80" s="231"/>
      <c r="SZ80" s="231"/>
      <c r="TA80" s="231"/>
      <c r="TB80" s="231"/>
      <c r="TC80" s="231"/>
    </row>
    <row r="81" spans="1:523" s="64" customFormat="1" ht="15.95" customHeight="1" x14ac:dyDescent="0.3">
      <c r="A81" s="62"/>
      <c r="B81" s="62"/>
      <c r="C81" s="62">
        <v>3294</v>
      </c>
      <c r="D81" s="62"/>
      <c r="E81" s="187" t="s">
        <v>118</v>
      </c>
      <c r="F81" s="63">
        <v>0</v>
      </c>
      <c r="G81" s="69">
        <v>0</v>
      </c>
      <c r="H81" s="170">
        <f t="shared" si="63"/>
        <v>0</v>
      </c>
      <c r="I81" s="171">
        <f t="shared" ref="I81:V81" si="76">SUM(I82)</f>
        <v>0</v>
      </c>
      <c r="J81" s="171">
        <f t="shared" si="76"/>
        <v>0</v>
      </c>
      <c r="K81" s="171">
        <f t="shared" si="76"/>
        <v>0</v>
      </c>
      <c r="L81" s="171">
        <f t="shared" si="76"/>
        <v>0</v>
      </c>
      <c r="M81" s="171">
        <f t="shared" si="76"/>
        <v>0</v>
      </c>
      <c r="N81" s="171">
        <f t="shared" si="76"/>
        <v>0</v>
      </c>
      <c r="O81" s="170">
        <f t="shared" si="68"/>
        <v>0</v>
      </c>
      <c r="P81" s="171">
        <f t="shared" si="76"/>
        <v>0</v>
      </c>
      <c r="Q81" s="171">
        <f t="shared" si="76"/>
        <v>0</v>
      </c>
      <c r="R81" s="171">
        <f t="shared" si="76"/>
        <v>0</v>
      </c>
      <c r="S81" s="171">
        <f t="shared" si="76"/>
        <v>0</v>
      </c>
      <c r="T81" s="171">
        <f t="shared" si="76"/>
        <v>0</v>
      </c>
      <c r="U81" s="171">
        <f t="shared" si="76"/>
        <v>0</v>
      </c>
      <c r="V81" s="171">
        <f t="shared" si="76"/>
        <v>0</v>
      </c>
      <c r="W81" s="61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  <c r="BG81" s="230"/>
      <c r="BH81" s="230"/>
      <c r="BI81" s="230"/>
      <c r="BJ81" s="230"/>
      <c r="BK81" s="230"/>
      <c r="BL81" s="230"/>
      <c r="BM81" s="230"/>
      <c r="BN81" s="230"/>
      <c r="BO81" s="230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30"/>
      <c r="CO81" s="230"/>
      <c r="CP81" s="230"/>
      <c r="CQ81" s="230"/>
      <c r="CR81" s="230"/>
      <c r="CS81" s="230"/>
      <c r="CT81" s="230"/>
      <c r="CU81" s="230"/>
      <c r="CV81" s="230"/>
      <c r="CW81" s="230"/>
      <c r="CX81" s="230"/>
      <c r="CY81" s="230"/>
      <c r="CZ81" s="230"/>
      <c r="DA81" s="230"/>
      <c r="DB81" s="230"/>
      <c r="DC81" s="230"/>
      <c r="DD81" s="230"/>
      <c r="DE81" s="230"/>
      <c r="DF81" s="230"/>
      <c r="DG81" s="230"/>
      <c r="DH81" s="230"/>
      <c r="DI81" s="230"/>
      <c r="DJ81" s="230"/>
      <c r="DK81" s="230"/>
      <c r="DL81" s="230"/>
      <c r="DM81" s="230"/>
      <c r="DN81" s="230"/>
      <c r="DO81" s="230"/>
      <c r="DP81" s="230"/>
      <c r="DQ81" s="230"/>
      <c r="DR81" s="230"/>
      <c r="DS81" s="230"/>
      <c r="DT81" s="230"/>
      <c r="DU81" s="230"/>
      <c r="DV81" s="230"/>
      <c r="DW81" s="230"/>
      <c r="DX81" s="230"/>
      <c r="DY81" s="230"/>
      <c r="DZ81" s="230"/>
      <c r="EA81" s="230"/>
      <c r="EB81" s="230"/>
      <c r="EC81" s="230"/>
      <c r="ED81" s="230"/>
      <c r="EE81" s="230"/>
      <c r="EF81" s="230"/>
      <c r="EG81" s="230"/>
      <c r="EH81" s="230"/>
      <c r="EI81" s="230"/>
      <c r="EJ81" s="230"/>
      <c r="EK81" s="230"/>
      <c r="EL81" s="230"/>
      <c r="EM81" s="230"/>
      <c r="EN81" s="230"/>
      <c r="EO81" s="230"/>
      <c r="EP81" s="230"/>
      <c r="EQ81" s="230"/>
      <c r="ER81" s="230"/>
      <c r="ES81" s="230"/>
      <c r="ET81" s="230"/>
      <c r="EU81" s="230"/>
      <c r="EV81" s="230"/>
      <c r="EW81" s="230"/>
      <c r="EX81" s="230"/>
      <c r="EY81" s="230"/>
      <c r="EZ81" s="230"/>
      <c r="FA81" s="230"/>
      <c r="FB81" s="230"/>
      <c r="FC81" s="230"/>
      <c r="FD81" s="230"/>
      <c r="FE81" s="230"/>
      <c r="FF81" s="230"/>
      <c r="FG81" s="230"/>
      <c r="FH81" s="230"/>
      <c r="FI81" s="230"/>
      <c r="FJ81" s="230"/>
      <c r="FK81" s="230"/>
      <c r="FL81" s="230"/>
      <c r="FM81" s="230"/>
      <c r="FN81" s="230"/>
      <c r="FO81" s="230"/>
      <c r="FP81" s="230"/>
      <c r="FQ81" s="230"/>
      <c r="FR81" s="230"/>
      <c r="FS81" s="230"/>
      <c r="FT81" s="230"/>
      <c r="FU81" s="230"/>
      <c r="FV81" s="230"/>
      <c r="FW81" s="230"/>
      <c r="FX81" s="230"/>
      <c r="FY81" s="230"/>
      <c r="FZ81" s="230"/>
      <c r="GA81" s="230"/>
      <c r="GB81" s="230"/>
      <c r="GC81" s="230"/>
      <c r="GD81" s="230"/>
      <c r="GE81" s="230"/>
      <c r="GF81" s="230"/>
      <c r="GG81" s="230"/>
      <c r="GH81" s="230"/>
      <c r="GI81" s="230"/>
      <c r="GJ81" s="230"/>
      <c r="GK81" s="230"/>
      <c r="GL81" s="230"/>
      <c r="GM81" s="230"/>
      <c r="GN81" s="230"/>
      <c r="GO81" s="230"/>
      <c r="GP81" s="230"/>
      <c r="GQ81" s="230"/>
      <c r="GR81" s="230"/>
      <c r="GS81" s="230"/>
      <c r="GT81" s="230"/>
      <c r="GU81" s="230"/>
      <c r="GV81" s="230"/>
      <c r="GW81" s="230"/>
      <c r="GX81" s="230"/>
      <c r="GY81" s="230"/>
      <c r="GZ81" s="230"/>
      <c r="HA81" s="230"/>
      <c r="HB81" s="230"/>
      <c r="HC81" s="230"/>
      <c r="HD81" s="230"/>
      <c r="HE81" s="230"/>
      <c r="HF81" s="230"/>
      <c r="HG81" s="230"/>
      <c r="HH81" s="230"/>
      <c r="HI81" s="230"/>
      <c r="HJ81" s="230"/>
      <c r="HK81" s="230"/>
      <c r="HL81" s="230"/>
      <c r="HM81" s="230"/>
      <c r="HN81" s="230"/>
      <c r="HO81" s="230"/>
      <c r="HP81" s="230"/>
      <c r="HQ81" s="230"/>
      <c r="HR81" s="230"/>
      <c r="HS81" s="230"/>
      <c r="HT81" s="230"/>
      <c r="HU81" s="230"/>
      <c r="HV81" s="230"/>
      <c r="HW81" s="230"/>
      <c r="HX81" s="230"/>
      <c r="HY81" s="230"/>
      <c r="HZ81" s="230"/>
      <c r="IA81" s="230"/>
      <c r="IB81" s="230"/>
      <c r="IC81" s="230"/>
      <c r="ID81" s="230"/>
      <c r="IE81" s="230"/>
      <c r="IF81" s="230"/>
      <c r="IG81" s="230"/>
      <c r="IH81" s="230"/>
      <c r="II81" s="230"/>
      <c r="IJ81" s="230"/>
      <c r="IK81" s="230"/>
      <c r="IL81" s="230"/>
      <c r="IM81" s="230"/>
      <c r="IN81" s="230"/>
      <c r="IO81" s="230"/>
      <c r="IP81" s="230"/>
      <c r="IQ81" s="230"/>
      <c r="IR81" s="230"/>
      <c r="IS81" s="230"/>
      <c r="IT81" s="230"/>
      <c r="IU81" s="230"/>
      <c r="IV81" s="230"/>
      <c r="IW81" s="230"/>
      <c r="IX81" s="230"/>
      <c r="IY81" s="230"/>
      <c r="IZ81" s="230"/>
      <c r="JA81" s="230"/>
      <c r="JB81" s="230"/>
      <c r="JC81" s="230"/>
      <c r="JD81" s="230"/>
      <c r="JE81" s="230"/>
      <c r="JF81" s="230"/>
      <c r="JG81" s="230"/>
      <c r="JH81" s="230"/>
      <c r="JI81" s="230"/>
      <c r="JJ81" s="230"/>
      <c r="JK81" s="230"/>
      <c r="JL81" s="230"/>
      <c r="JM81" s="230"/>
      <c r="JN81" s="230"/>
      <c r="JO81" s="230"/>
      <c r="JP81" s="230"/>
      <c r="JQ81" s="230"/>
      <c r="JR81" s="230"/>
      <c r="JS81" s="230"/>
      <c r="JT81" s="230"/>
      <c r="JU81" s="230"/>
      <c r="JV81" s="230"/>
      <c r="JW81" s="230"/>
      <c r="JX81" s="230"/>
      <c r="JY81" s="230"/>
      <c r="JZ81" s="230"/>
      <c r="KA81" s="230"/>
      <c r="KB81" s="230"/>
      <c r="KC81" s="230"/>
      <c r="KD81" s="230"/>
      <c r="KE81" s="230"/>
      <c r="KF81" s="230"/>
      <c r="KG81" s="230"/>
      <c r="KH81" s="230"/>
      <c r="KI81" s="230"/>
      <c r="KJ81" s="230"/>
      <c r="KK81" s="230"/>
      <c r="KL81" s="230"/>
      <c r="KM81" s="230"/>
      <c r="KN81" s="230"/>
      <c r="KO81" s="230"/>
      <c r="KP81" s="230"/>
      <c r="KQ81" s="230"/>
      <c r="KR81" s="230"/>
      <c r="KS81" s="230"/>
      <c r="KT81" s="230"/>
      <c r="KU81" s="230"/>
      <c r="KV81" s="230"/>
      <c r="KW81" s="230"/>
      <c r="KX81" s="230"/>
      <c r="KY81" s="230"/>
      <c r="KZ81" s="230"/>
      <c r="LA81" s="230"/>
      <c r="LB81" s="230"/>
      <c r="LC81" s="230"/>
      <c r="LD81" s="230"/>
      <c r="LE81" s="230"/>
      <c r="LF81" s="230"/>
      <c r="LG81" s="230"/>
      <c r="LH81" s="230"/>
      <c r="LI81" s="230"/>
      <c r="LJ81" s="230"/>
      <c r="LK81" s="230"/>
      <c r="LL81" s="230"/>
      <c r="LM81" s="230"/>
      <c r="LN81" s="230"/>
      <c r="LO81" s="230"/>
      <c r="LP81" s="230"/>
      <c r="LQ81" s="230"/>
      <c r="LR81" s="230"/>
      <c r="LS81" s="230"/>
      <c r="LT81" s="230"/>
      <c r="LU81" s="230"/>
      <c r="LV81" s="230"/>
      <c r="LW81" s="230"/>
      <c r="LX81" s="230"/>
      <c r="LY81" s="230"/>
      <c r="LZ81" s="230"/>
      <c r="MA81" s="230"/>
      <c r="MB81" s="230"/>
      <c r="MC81" s="230"/>
      <c r="MD81" s="230"/>
      <c r="ME81" s="230"/>
      <c r="MF81" s="230"/>
      <c r="MG81" s="230"/>
      <c r="MH81" s="230"/>
      <c r="MI81" s="230"/>
      <c r="MJ81" s="230"/>
      <c r="MK81" s="230"/>
      <c r="ML81" s="230"/>
      <c r="MM81" s="230"/>
      <c r="MN81" s="230"/>
      <c r="MO81" s="230"/>
      <c r="MP81" s="230"/>
      <c r="MQ81" s="230"/>
      <c r="MR81" s="230"/>
      <c r="MS81" s="230"/>
      <c r="MT81" s="230"/>
      <c r="MU81" s="230"/>
      <c r="MV81" s="230"/>
      <c r="MW81" s="230"/>
      <c r="MX81" s="230"/>
      <c r="MY81" s="230"/>
      <c r="MZ81" s="230"/>
      <c r="NA81" s="230"/>
      <c r="NB81" s="230"/>
      <c r="NC81" s="230"/>
      <c r="ND81" s="230"/>
      <c r="NE81" s="230"/>
      <c r="NF81" s="230"/>
      <c r="NG81" s="230"/>
      <c r="NH81" s="230"/>
      <c r="NI81" s="230"/>
      <c r="NJ81" s="230"/>
      <c r="NK81" s="230"/>
      <c r="NL81" s="230"/>
      <c r="NM81" s="230"/>
      <c r="NN81" s="230"/>
      <c r="NO81" s="230"/>
      <c r="NP81" s="230"/>
      <c r="NQ81" s="230"/>
      <c r="NR81" s="230"/>
      <c r="NS81" s="230"/>
      <c r="NT81" s="230"/>
      <c r="NU81" s="230"/>
      <c r="NV81" s="230"/>
      <c r="NW81" s="230"/>
      <c r="NX81" s="230"/>
      <c r="NY81" s="230"/>
      <c r="NZ81" s="230"/>
      <c r="OA81" s="230"/>
      <c r="OB81" s="230"/>
      <c r="OC81" s="230"/>
      <c r="OD81" s="230"/>
      <c r="OE81" s="230"/>
      <c r="OF81" s="230"/>
      <c r="OG81" s="230"/>
      <c r="OH81" s="230"/>
      <c r="OI81" s="230"/>
      <c r="OJ81" s="230"/>
      <c r="OK81" s="230"/>
      <c r="OL81" s="230"/>
      <c r="OM81" s="230"/>
      <c r="ON81" s="230"/>
      <c r="OO81" s="230"/>
      <c r="OP81" s="230"/>
      <c r="OQ81" s="230"/>
      <c r="OR81" s="230"/>
      <c r="OS81" s="230"/>
      <c r="OT81" s="230"/>
      <c r="OU81" s="230"/>
      <c r="OV81" s="230"/>
      <c r="OW81" s="230"/>
      <c r="OX81" s="230"/>
      <c r="OY81" s="230"/>
      <c r="OZ81" s="230"/>
      <c r="PA81" s="230"/>
      <c r="PB81" s="230"/>
      <c r="PC81" s="230"/>
      <c r="PD81" s="230"/>
      <c r="PE81" s="230"/>
      <c r="PF81" s="230"/>
      <c r="PG81" s="230"/>
      <c r="PH81" s="230"/>
      <c r="PI81" s="230"/>
      <c r="PJ81" s="230"/>
      <c r="PK81" s="230"/>
      <c r="PL81" s="230"/>
      <c r="PM81" s="230"/>
      <c r="PN81" s="230"/>
      <c r="PO81" s="230"/>
      <c r="PP81" s="230"/>
      <c r="PQ81" s="230"/>
      <c r="PR81" s="230"/>
      <c r="PS81" s="230"/>
      <c r="PT81" s="230"/>
      <c r="PU81" s="230"/>
      <c r="PV81" s="230"/>
      <c r="PW81" s="230"/>
      <c r="PX81" s="230"/>
      <c r="PY81" s="230"/>
      <c r="PZ81" s="230"/>
      <c r="QA81" s="230"/>
      <c r="QB81" s="230"/>
      <c r="QC81" s="230"/>
      <c r="QD81" s="230"/>
      <c r="QE81" s="230"/>
      <c r="QF81" s="230"/>
      <c r="QG81" s="230"/>
      <c r="QH81" s="230"/>
      <c r="QI81" s="230"/>
      <c r="QJ81" s="230"/>
      <c r="QK81" s="230"/>
      <c r="QL81" s="230"/>
      <c r="QM81" s="230"/>
      <c r="QN81" s="230"/>
      <c r="QO81" s="230"/>
      <c r="QP81" s="230"/>
      <c r="QQ81" s="230"/>
      <c r="QR81" s="230"/>
      <c r="QS81" s="230"/>
      <c r="QT81" s="230"/>
      <c r="QU81" s="230"/>
      <c r="QV81" s="230"/>
      <c r="QW81" s="230"/>
      <c r="QX81" s="230"/>
      <c r="QY81" s="230"/>
      <c r="QZ81" s="230"/>
      <c r="RA81" s="230"/>
      <c r="RB81" s="230"/>
      <c r="RC81" s="230"/>
      <c r="RD81" s="230"/>
      <c r="RE81" s="230"/>
      <c r="RF81" s="230"/>
      <c r="RG81" s="230"/>
      <c r="RH81" s="230"/>
      <c r="RI81" s="230"/>
      <c r="RJ81" s="230"/>
      <c r="RK81" s="230"/>
      <c r="RL81" s="230"/>
      <c r="RM81" s="230"/>
      <c r="RN81" s="230"/>
      <c r="RO81" s="230"/>
      <c r="RP81" s="230"/>
      <c r="RQ81" s="230"/>
      <c r="RR81" s="230"/>
      <c r="RS81" s="230"/>
      <c r="RT81" s="230"/>
      <c r="RU81" s="230"/>
      <c r="RV81" s="230"/>
      <c r="RW81" s="230"/>
      <c r="RX81" s="230"/>
      <c r="RY81" s="230"/>
      <c r="RZ81" s="230"/>
      <c r="SA81" s="230"/>
      <c r="SB81" s="230"/>
      <c r="SC81" s="230"/>
      <c r="SD81" s="230"/>
      <c r="SE81" s="230"/>
      <c r="SF81" s="230"/>
      <c r="SG81" s="230"/>
      <c r="SH81" s="230"/>
      <c r="SI81" s="230"/>
      <c r="SJ81" s="230"/>
      <c r="SK81" s="230"/>
      <c r="SL81" s="230"/>
      <c r="SM81" s="230"/>
      <c r="SN81" s="230"/>
      <c r="SO81" s="230"/>
      <c r="SP81" s="230"/>
      <c r="SQ81" s="230"/>
      <c r="SR81" s="230"/>
      <c r="SS81" s="230"/>
      <c r="ST81" s="230"/>
      <c r="SU81" s="230"/>
      <c r="SV81" s="230"/>
      <c r="SW81" s="230"/>
      <c r="SX81" s="230"/>
      <c r="SY81" s="230"/>
      <c r="SZ81" s="230"/>
      <c r="TA81" s="230"/>
      <c r="TB81" s="230"/>
      <c r="TC81" s="230"/>
    </row>
    <row r="82" spans="1:523" s="58" customFormat="1" ht="15.95" customHeight="1" x14ac:dyDescent="0.3">
      <c r="A82" s="65"/>
      <c r="B82" s="65"/>
      <c r="C82" s="66"/>
      <c r="D82" s="65">
        <v>32941</v>
      </c>
      <c r="E82" s="189" t="s">
        <v>119</v>
      </c>
      <c r="H82" s="172">
        <f t="shared" si="63"/>
        <v>0</v>
      </c>
      <c r="I82" s="173"/>
      <c r="J82" s="173"/>
      <c r="K82" s="173"/>
      <c r="L82" s="173"/>
      <c r="M82" s="173"/>
      <c r="N82" s="173"/>
      <c r="O82" s="172">
        <f t="shared" si="68"/>
        <v>0</v>
      </c>
      <c r="P82" s="173"/>
      <c r="Q82" s="173"/>
      <c r="R82" s="173"/>
      <c r="S82" s="173"/>
      <c r="T82" s="173"/>
      <c r="U82" s="173"/>
      <c r="V82" s="173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  <c r="EF82" s="231"/>
      <c r="EG82" s="231"/>
      <c r="EH82" s="231"/>
      <c r="EI82" s="231"/>
      <c r="EJ82" s="231"/>
      <c r="EK82" s="231"/>
      <c r="EL82" s="231"/>
      <c r="EM82" s="231"/>
      <c r="EN82" s="231"/>
      <c r="EO82" s="231"/>
      <c r="EP82" s="231"/>
      <c r="EQ82" s="231"/>
      <c r="ER82" s="231"/>
      <c r="ES82" s="231"/>
      <c r="ET82" s="231"/>
      <c r="EU82" s="231"/>
      <c r="EV82" s="231"/>
      <c r="EW82" s="231"/>
      <c r="EX82" s="231"/>
      <c r="EY82" s="231"/>
      <c r="EZ82" s="231"/>
      <c r="FA82" s="231"/>
      <c r="FB82" s="231"/>
      <c r="FC82" s="231"/>
      <c r="FD82" s="231"/>
      <c r="FE82" s="231"/>
      <c r="FF82" s="231"/>
      <c r="FG82" s="231"/>
      <c r="FH82" s="231"/>
      <c r="FI82" s="231"/>
      <c r="FJ82" s="231"/>
      <c r="FK82" s="231"/>
      <c r="FL82" s="231"/>
      <c r="FM82" s="231"/>
      <c r="FN82" s="231"/>
      <c r="FO82" s="231"/>
      <c r="FP82" s="231"/>
      <c r="FQ82" s="231"/>
      <c r="FR82" s="231"/>
      <c r="FS82" s="231"/>
      <c r="FT82" s="231"/>
      <c r="FU82" s="231"/>
      <c r="FV82" s="231"/>
      <c r="FW82" s="231"/>
      <c r="FX82" s="231"/>
      <c r="FY82" s="231"/>
      <c r="FZ82" s="231"/>
      <c r="GA82" s="231"/>
      <c r="GB82" s="231"/>
      <c r="GC82" s="231"/>
      <c r="GD82" s="231"/>
      <c r="GE82" s="231"/>
      <c r="GF82" s="231"/>
      <c r="GG82" s="231"/>
      <c r="GH82" s="231"/>
      <c r="GI82" s="231"/>
      <c r="GJ82" s="231"/>
      <c r="GK82" s="231"/>
      <c r="GL82" s="231"/>
      <c r="GM82" s="231"/>
      <c r="GN82" s="231"/>
      <c r="GO82" s="231"/>
      <c r="GP82" s="231"/>
      <c r="GQ82" s="231"/>
      <c r="GR82" s="231"/>
      <c r="GS82" s="231"/>
      <c r="GT82" s="231"/>
      <c r="GU82" s="231"/>
      <c r="GV82" s="231"/>
      <c r="GW82" s="231"/>
      <c r="GX82" s="231"/>
      <c r="GY82" s="231"/>
      <c r="GZ82" s="231"/>
      <c r="HA82" s="231"/>
      <c r="HB82" s="231"/>
      <c r="HC82" s="231"/>
      <c r="HD82" s="231"/>
      <c r="HE82" s="231"/>
      <c r="HF82" s="231"/>
      <c r="HG82" s="231"/>
      <c r="HH82" s="231"/>
      <c r="HI82" s="231"/>
      <c r="HJ82" s="231"/>
      <c r="HK82" s="231"/>
      <c r="HL82" s="231"/>
      <c r="HM82" s="231"/>
      <c r="HN82" s="231"/>
      <c r="HO82" s="231"/>
      <c r="HP82" s="231"/>
      <c r="HQ82" s="231"/>
      <c r="HR82" s="231"/>
      <c r="HS82" s="231"/>
      <c r="HT82" s="231"/>
      <c r="HU82" s="231"/>
      <c r="HV82" s="231"/>
      <c r="HW82" s="231"/>
      <c r="HX82" s="231"/>
      <c r="HY82" s="231"/>
      <c r="HZ82" s="231"/>
      <c r="IA82" s="231"/>
      <c r="IB82" s="231"/>
      <c r="IC82" s="231"/>
      <c r="ID82" s="231"/>
      <c r="IE82" s="231"/>
      <c r="IF82" s="231"/>
      <c r="IG82" s="231"/>
      <c r="IH82" s="231"/>
      <c r="II82" s="231"/>
      <c r="IJ82" s="231"/>
      <c r="IK82" s="231"/>
      <c r="IL82" s="231"/>
      <c r="IM82" s="231"/>
      <c r="IN82" s="231"/>
      <c r="IO82" s="231"/>
      <c r="IP82" s="231"/>
      <c r="IQ82" s="231"/>
      <c r="IR82" s="231"/>
      <c r="IS82" s="231"/>
      <c r="IT82" s="231"/>
      <c r="IU82" s="231"/>
      <c r="IV82" s="231"/>
      <c r="IW82" s="231"/>
      <c r="IX82" s="231"/>
      <c r="IY82" s="231"/>
      <c r="IZ82" s="231"/>
      <c r="JA82" s="231"/>
      <c r="JB82" s="231"/>
      <c r="JC82" s="231"/>
      <c r="JD82" s="231"/>
      <c r="JE82" s="231"/>
      <c r="JF82" s="231"/>
      <c r="JG82" s="231"/>
      <c r="JH82" s="231"/>
      <c r="JI82" s="231"/>
      <c r="JJ82" s="231"/>
      <c r="JK82" s="231"/>
      <c r="JL82" s="231"/>
      <c r="JM82" s="231"/>
      <c r="JN82" s="231"/>
      <c r="JO82" s="231"/>
      <c r="JP82" s="231"/>
      <c r="JQ82" s="231"/>
      <c r="JR82" s="231"/>
      <c r="JS82" s="231"/>
      <c r="JT82" s="231"/>
      <c r="JU82" s="231"/>
      <c r="JV82" s="231"/>
      <c r="JW82" s="231"/>
      <c r="JX82" s="231"/>
      <c r="JY82" s="231"/>
      <c r="JZ82" s="231"/>
      <c r="KA82" s="231"/>
      <c r="KB82" s="231"/>
      <c r="KC82" s="231"/>
      <c r="KD82" s="231"/>
      <c r="KE82" s="231"/>
      <c r="KF82" s="231"/>
      <c r="KG82" s="231"/>
      <c r="KH82" s="231"/>
      <c r="KI82" s="231"/>
      <c r="KJ82" s="231"/>
      <c r="KK82" s="231"/>
      <c r="KL82" s="231"/>
      <c r="KM82" s="231"/>
      <c r="KN82" s="231"/>
      <c r="KO82" s="231"/>
      <c r="KP82" s="231"/>
      <c r="KQ82" s="231"/>
      <c r="KR82" s="231"/>
      <c r="KS82" s="231"/>
      <c r="KT82" s="231"/>
      <c r="KU82" s="231"/>
      <c r="KV82" s="231"/>
      <c r="KW82" s="231"/>
      <c r="KX82" s="231"/>
      <c r="KY82" s="231"/>
      <c r="KZ82" s="231"/>
      <c r="LA82" s="231"/>
      <c r="LB82" s="231"/>
      <c r="LC82" s="231"/>
      <c r="LD82" s="231"/>
      <c r="LE82" s="231"/>
      <c r="LF82" s="231"/>
      <c r="LG82" s="231"/>
      <c r="LH82" s="231"/>
      <c r="LI82" s="231"/>
      <c r="LJ82" s="231"/>
      <c r="LK82" s="231"/>
      <c r="LL82" s="231"/>
      <c r="LM82" s="231"/>
      <c r="LN82" s="231"/>
      <c r="LO82" s="231"/>
      <c r="LP82" s="231"/>
      <c r="LQ82" s="231"/>
      <c r="LR82" s="231"/>
      <c r="LS82" s="231"/>
      <c r="LT82" s="231"/>
      <c r="LU82" s="231"/>
      <c r="LV82" s="231"/>
      <c r="LW82" s="231"/>
      <c r="LX82" s="231"/>
      <c r="LY82" s="231"/>
      <c r="LZ82" s="231"/>
      <c r="MA82" s="231"/>
      <c r="MB82" s="231"/>
      <c r="MC82" s="231"/>
      <c r="MD82" s="231"/>
      <c r="ME82" s="231"/>
      <c r="MF82" s="231"/>
      <c r="MG82" s="231"/>
      <c r="MH82" s="231"/>
      <c r="MI82" s="231"/>
      <c r="MJ82" s="231"/>
      <c r="MK82" s="231"/>
      <c r="ML82" s="231"/>
      <c r="MM82" s="231"/>
      <c r="MN82" s="231"/>
      <c r="MO82" s="231"/>
      <c r="MP82" s="231"/>
      <c r="MQ82" s="231"/>
      <c r="MR82" s="231"/>
      <c r="MS82" s="231"/>
      <c r="MT82" s="231"/>
      <c r="MU82" s="231"/>
      <c r="MV82" s="231"/>
      <c r="MW82" s="231"/>
      <c r="MX82" s="231"/>
      <c r="MY82" s="231"/>
      <c r="MZ82" s="231"/>
      <c r="NA82" s="231"/>
      <c r="NB82" s="231"/>
      <c r="NC82" s="231"/>
      <c r="ND82" s="231"/>
      <c r="NE82" s="231"/>
      <c r="NF82" s="231"/>
      <c r="NG82" s="231"/>
      <c r="NH82" s="231"/>
      <c r="NI82" s="231"/>
      <c r="NJ82" s="231"/>
      <c r="NK82" s="231"/>
      <c r="NL82" s="231"/>
      <c r="NM82" s="231"/>
      <c r="NN82" s="231"/>
      <c r="NO82" s="231"/>
      <c r="NP82" s="231"/>
      <c r="NQ82" s="231"/>
      <c r="NR82" s="231"/>
      <c r="NS82" s="231"/>
      <c r="NT82" s="231"/>
      <c r="NU82" s="231"/>
      <c r="NV82" s="231"/>
      <c r="NW82" s="231"/>
      <c r="NX82" s="231"/>
      <c r="NY82" s="231"/>
      <c r="NZ82" s="231"/>
      <c r="OA82" s="231"/>
      <c r="OB82" s="231"/>
      <c r="OC82" s="231"/>
      <c r="OD82" s="231"/>
      <c r="OE82" s="231"/>
      <c r="OF82" s="231"/>
      <c r="OG82" s="231"/>
      <c r="OH82" s="231"/>
      <c r="OI82" s="231"/>
      <c r="OJ82" s="231"/>
      <c r="OK82" s="231"/>
      <c r="OL82" s="231"/>
      <c r="OM82" s="231"/>
      <c r="ON82" s="231"/>
      <c r="OO82" s="231"/>
      <c r="OP82" s="231"/>
      <c r="OQ82" s="231"/>
      <c r="OR82" s="231"/>
      <c r="OS82" s="231"/>
      <c r="OT82" s="231"/>
      <c r="OU82" s="231"/>
      <c r="OV82" s="231"/>
      <c r="OW82" s="231"/>
      <c r="OX82" s="231"/>
      <c r="OY82" s="231"/>
      <c r="OZ82" s="231"/>
      <c r="PA82" s="231"/>
      <c r="PB82" s="231"/>
      <c r="PC82" s="231"/>
      <c r="PD82" s="231"/>
      <c r="PE82" s="231"/>
      <c r="PF82" s="231"/>
      <c r="PG82" s="231"/>
      <c r="PH82" s="231"/>
      <c r="PI82" s="231"/>
      <c r="PJ82" s="231"/>
      <c r="PK82" s="231"/>
      <c r="PL82" s="231"/>
      <c r="PM82" s="231"/>
      <c r="PN82" s="231"/>
      <c r="PO82" s="231"/>
      <c r="PP82" s="231"/>
      <c r="PQ82" s="231"/>
      <c r="PR82" s="231"/>
      <c r="PS82" s="231"/>
      <c r="PT82" s="231"/>
      <c r="PU82" s="231"/>
      <c r="PV82" s="231"/>
      <c r="PW82" s="231"/>
      <c r="PX82" s="231"/>
      <c r="PY82" s="231"/>
      <c r="PZ82" s="231"/>
      <c r="QA82" s="231"/>
      <c r="QB82" s="231"/>
      <c r="QC82" s="231"/>
      <c r="QD82" s="231"/>
      <c r="QE82" s="231"/>
      <c r="QF82" s="231"/>
      <c r="QG82" s="231"/>
      <c r="QH82" s="231"/>
      <c r="QI82" s="231"/>
      <c r="QJ82" s="231"/>
      <c r="QK82" s="231"/>
      <c r="QL82" s="231"/>
      <c r="QM82" s="231"/>
      <c r="QN82" s="231"/>
      <c r="QO82" s="231"/>
      <c r="QP82" s="231"/>
      <c r="QQ82" s="231"/>
      <c r="QR82" s="231"/>
      <c r="QS82" s="231"/>
      <c r="QT82" s="231"/>
      <c r="QU82" s="231"/>
      <c r="QV82" s="231"/>
      <c r="QW82" s="231"/>
      <c r="QX82" s="231"/>
      <c r="QY82" s="231"/>
      <c r="QZ82" s="231"/>
      <c r="RA82" s="231"/>
      <c r="RB82" s="231"/>
      <c r="RC82" s="231"/>
      <c r="RD82" s="231"/>
      <c r="RE82" s="231"/>
      <c r="RF82" s="231"/>
      <c r="RG82" s="231"/>
      <c r="RH82" s="231"/>
      <c r="RI82" s="231"/>
      <c r="RJ82" s="231"/>
      <c r="RK82" s="231"/>
      <c r="RL82" s="231"/>
      <c r="RM82" s="231"/>
      <c r="RN82" s="231"/>
      <c r="RO82" s="231"/>
      <c r="RP82" s="231"/>
      <c r="RQ82" s="231"/>
      <c r="RR82" s="231"/>
      <c r="RS82" s="231"/>
      <c r="RT82" s="231"/>
      <c r="RU82" s="231"/>
      <c r="RV82" s="231"/>
      <c r="RW82" s="231"/>
      <c r="RX82" s="231"/>
      <c r="RY82" s="231"/>
      <c r="RZ82" s="231"/>
      <c r="SA82" s="231"/>
      <c r="SB82" s="231"/>
      <c r="SC82" s="231"/>
      <c r="SD82" s="231"/>
      <c r="SE82" s="231"/>
      <c r="SF82" s="231"/>
      <c r="SG82" s="231"/>
      <c r="SH82" s="231"/>
      <c r="SI82" s="231"/>
      <c r="SJ82" s="231"/>
      <c r="SK82" s="231"/>
      <c r="SL82" s="231"/>
      <c r="SM82" s="231"/>
      <c r="SN82" s="231"/>
      <c r="SO82" s="231"/>
      <c r="SP82" s="231"/>
      <c r="SQ82" s="231"/>
      <c r="SR82" s="231"/>
      <c r="SS82" s="231"/>
      <c r="ST82" s="231"/>
      <c r="SU82" s="231"/>
      <c r="SV82" s="231"/>
      <c r="SW82" s="231"/>
      <c r="SX82" s="231"/>
      <c r="SY82" s="231"/>
      <c r="SZ82" s="231"/>
      <c r="TA82" s="231"/>
      <c r="TB82" s="231"/>
      <c r="TC82" s="231"/>
    </row>
    <row r="83" spans="1:523" s="64" customFormat="1" ht="15.95" customHeight="1" x14ac:dyDescent="0.3">
      <c r="A83" s="62"/>
      <c r="B83" s="62"/>
      <c r="C83" s="62">
        <v>3295</v>
      </c>
      <c r="D83" s="62"/>
      <c r="E83" s="187" t="s">
        <v>157</v>
      </c>
      <c r="F83" s="63"/>
      <c r="G83" s="69"/>
      <c r="H83" s="170">
        <f t="shared" ref="H83" si="77">SUM(I83:N83)</f>
        <v>0</v>
      </c>
      <c r="I83" s="171">
        <f t="shared" ref="I83:N83" si="78">SUM(I84:I85)</f>
        <v>0</v>
      </c>
      <c r="J83" s="171">
        <f t="shared" si="78"/>
        <v>0</v>
      </c>
      <c r="K83" s="171">
        <f t="shared" si="78"/>
        <v>0</v>
      </c>
      <c r="L83" s="171">
        <f t="shared" si="78"/>
        <v>0</v>
      </c>
      <c r="M83" s="171">
        <f t="shared" si="78"/>
        <v>0</v>
      </c>
      <c r="N83" s="171">
        <f t="shared" si="78"/>
        <v>0</v>
      </c>
      <c r="O83" s="170">
        <f t="shared" si="68"/>
        <v>0</v>
      </c>
      <c r="P83" s="171">
        <f t="shared" ref="P83:U83" si="79">SUM(P84:P85)</f>
        <v>0</v>
      </c>
      <c r="Q83" s="171">
        <f t="shared" si="79"/>
        <v>0</v>
      </c>
      <c r="R83" s="171">
        <f t="shared" si="79"/>
        <v>0</v>
      </c>
      <c r="S83" s="171">
        <f t="shared" si="79"/>
        <v>0</v>
      </c>
      <c r="T83" s="171">
        <f t="shared" si="79"/>
        <v>0</v>
      </c>
      <c r="U83" s="171">
        <f t="shared" si="79"/>
        <v>0</v>
      </c>
      <c r="V83" s="171">
        <f t="shared" ref="V83" si="80">SUM(V84:V85)</f>
        <v>0</v>
      </c>
      <c r="W83" s="61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0"/>
      <c r="BK83" s="230"/>
      <c r="BL83" s="230"/>
      <c r="BM83" s="230"/>
      <c r="BN83" s="230"/>
      <c r="BO83" s="230"/>
      <c r="BP83" s="230"/>
      <c r="BQ83" s="230"/>
      <c r="BR83" s="230"/>
      <c r="BS83" s="230"/>
      <c r="BT83" s="230"/>
      <c r="BU83" s="230"/>
      <c r="BV83" s="230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30"/>
      <c r="CO83" s="230"/>
      <c r="CP83" s="230"/>
      <c r="CQ83" s="230"/>
      <c r="CR83" s="230"/>
      <c r="CS83" s="230"/>
      <c r="CT83" s="230"/>
      <c r="CU83" s="230"/>
      <c r="CV83" s="230"/>
      <c r="CW83" s="230"/>
      <c r="CX83" s="230"/>
      <c r="CY83" s="230"/>
      <c r="CZ83" s="230"/>
      <c r="DA83" s="230"/>
      <c r="DB83" s="230"/>
      <c r="DC83" s="230"/>
      <c r="DD83" s="230"/>
      <c r="DE83" s="230"/>
      <c r="DF83" s="230"/>
      <c r="DG83" s="230"/>
      <c r="DH83" s="230"/>
      <c r="DI83" s="230"/>
      <c r="DJ83" s="230"/>
      <c r="DK83" s="230"/>
      <c r="DL83" s="230"/>
      <c r="DM83" s="230"/>
      <c r="DN83" s="230"/>
      <c r="DO83" s="230"/>
      <c r="DP83" s="230"/>
      <c r="DQ83" s="230"/>
      <c r="DR83" s="230"/>
      <c r="DS83" s="230"/>
      <c r="DT83" s="230"/>
      <c r="DU83" s="230"/>
      <c r="DV83" s="230"/>
      <c r="DW83" s="230"/>
      <c r="DX83" s="230"/>
      <c r="DY83" s="230"/>
      <c r="DZ83" s="230"/>
      <c r="EA83" s="230"/>
      <c r="EB83" s="230"/>
      <c r="EC83" s="230"/>
      <c r="ED83" s="230"/>
      <c r="EE83" s="230"/>
      <c r="EF83" s="230"/>
      <c r="EG83" s="230"/>
      <c r="EH83" s="230"/>
      <c r="EI83" s="230"/>
      <c r="EJ83" s="230"/>
      <c r="EK83" s="230"/>
      <c r="EL83" s="230"/>
      <c r="EM83" s="230"/>
      <c r="EN83" s="230"/>
      <c r="EO83" s="230"/>
      <c r="EP83" s="230"/>
      <c r="EQ83" s="230"/>
      <c r="ER83" s="230"/>
      <c r="ES83" s="230"/>
      <c r="ET83" s="230"/>
      <c r="EU83" s="230"/>
      <c r="EV83" s="230"/>
      <c r="EW83" s="230"/>
      <c r="EX83" s="230"/>
      <c r="EY83" s="230"/>
      <c r="EZ83" s="230"/>
      <c r="FA83" s="230"/>
      <c r="FB83" s="230"/>
      <c r="FC83" s="230"/>
      <c r="FD83" s="230"/>
      <c r="FE83" s="230"/>
      <c r="FF83" s="230"/>
      <c r="FG83" s="230"/>
      <c r="FH83" s="230"/>
      <c r="FI83" s="230"/>
      <c r="FJ83" s="230"/>
      <c r="FK83" s="230"/>
      <c r="FL83" s="230"/>
      <c r="FM83" s="230"/>
      <c r="FN83" s="230"/>
      <c r="FO83" s="230"/>
      <c r="FP83" s="230"/>
      <c r="FQ83" s="230"/>
      <c r="FR83" s="230"/>
      <c r="FS83" s="230"/>
      <c r="FT83" s="230"/>
      <c r="FU83" s="230"/>
      <c r="FV83" s="230"/>
      <c r="FW83" s="230"/>
      <c r="FX83" s="230"/>
      <c r="FY83" s="230"/>
      <c r="FZ83" s="230"/>
      <c r="GA83" s="230"/>
      <c r="GB83" s="230"/>
      <c r="GC83" s="230"/>
      <c r="GD83" s="230"/>
      <c r="GE83" s="230"/>
      <c r="GF83" s="230"/>
      <c r="GG83" s="230"/>
      <c r="GH83" s="230"/>
      <c r="GI83" s="230"/>
      <c r="GJ83" s="230"/>
      <c r="GK83" s="230"/>
      <c r="GL83" s="230"/>
      <c r="GM83" s="230"/>
      <c r="GN83" s="230"/>
      <c r="GO83" s="230"/>
      <c r="GP83" s="230"/>
      <c r="GQ83" s="230"/>
      <c r="GR83" s="230"/>
      <c r="GS83" s="230"/>
      <c r="GT83" s="230"/>
      <c r="GU83" s="230"/>
      <c r="GV83" s="230"/>
      <c r="GW83" s="230"/>
      <c r="GX83" s="230"/>
      <c r="GY83" s="230"/>
      <c r="GZ83" s="230"/>
      <c r="HA83" s="230"/>
      <c r="HB83" s="230"/>
      <c r="HC83" s="230"/>
      <c r="HD83" s="230"/>
      <c r="HE83" s="230"/>
      <c r="HF83" s="230"/>
      <c r="HG83" s="230"/>
      <c r="HH83" s="230"/>
      <c r="HI83" s="230"/>
      <c r="HJ83" s="230"/>
      <c r="HK83" s="230"/>
      <c r="HL83" s="230"/>
      <c r="HM83" s="230"/>
      <c r="HN83" s="230"/>
      <c r="HO83" s="230"/>
      <c r="HP83" s="230"/>
      <c r="HQ83" s="230"/>
      <c r="HR83" s="230"/>
      <c r="HS83" s="230"/>
      <c r="HT83" s="230"/>
      <c r="HU83" s="230"/>
      <c r="HV83" s="230"/>
      <c r="HW83" s="230"/>
      <c r="HX83" s="230"/>
      <c r="HY83" s="230"/>
      <c r="HZ83" s="230"/>
      <c r="IA83" s="230"/>
      <c r="IB83" s="230"/>
      <c r="IC83" s="230"/>
      <c r="ID83" s="230"/>
      <c r="IE83" s="230"/>
      <c r="IF83" s="230"/>
      <c r="IG83" s="230"/>
      <c r="IH83" s="230"/>
      <c r="II83" s="230"/>
      <c r="IJ83" s="230"/>
      <c r="IK83" s="230"/>
      <c r="IL83" s="230"/>
      <c r="IM83" s="230"/>
      <c r="IN83" s="230"/>
      <c r="IO83" s="230"/>
      <c r="IP83" s="230"/>
      <c r="IQ83" s="230"/>
      <c r="IR83" s="230"/>
      <c r="IS83" s="230"/>
      <c r="IT83" s="230"/>
      <c r="IU83" s="230"/>
      <c r="IV83" s="230"/>
      <c r="IW83" s="230"/>
      <c r="IX83" s="230"/>
      <c r="IY83" s="230"/>
      <c r="IZ83" s="230"/>
      <c r="JA83" s="230"/>
      <c r="JB83" s="230"/>
      <c r="JC83" s="230"/>
      <c r="JD83" s="230"/>
      <c r="JE83" s="230"/>
      <c r="JF83" s="230"/>
      <c r="JG83" s="230"/>
      <c r="JH83" s="230"/>
      <c r="JI83" s="230"/>
      <c r="JJ83" s="230"/>
      <c r="JK83" s="230"/>
      <c r="JL83" s="230"/>
      <c r="JM83" s="230"/>
      <c r="JN83" s="230"/>
      <c r="JO83" s="230"/>
      <c r="JP83" s="230"/>
      <c r="JQ83" s="230"/>
      <c r="JR83" s="230"/>
      <c r="JS83" s="230"/>
      <c r="JT83" s="230"/>
      <c r="JU83" s="230"/>
      <c r="JV83" s="230"/>
      <c r="JW83" s="230"/>
      <c r="JX83" s="230"/>
      <c r="JY83" s="230"/>
      <c r="JZ83" s="230"/>
      <c r="KA83" s="230"/>
      <c r="KB83" s="230"/>
      <c r="KC83" s="230"/>
      <c r="KD83" s="230"/>
      <c r="KE83" s="230"/>
      <c r="KF83" s="230"/>
      <c r="KG83" s="230"/>
      <c r="KH83" s="230"/>
      <c r="KI83" s="230"/>
      <c r="KJ83" s="230"/>
      <c r="KK83" s="230"/>
      <c r="KL83" s="230"/>
      <c r="KM83" s="230"/>
      <c r="KN83" s="230"/>
      <c r="KO83" s="230"/>
      <c r="KP83" s="230"/>
      <c r="KQ83" s="230"/>
      <c r="KR83" s="230"/>
      <c r="KS83" s="230"/>
      <c r="KT83" s="230"/>
      <c r="KU83" s="230"/>
      <c r="KV83" s="230"/>
      <c r="KW83" s="230"/>
      <c r="KX83" s="230"/>
      <c r="KY83" s="230"/>
      <c r="KZ83" s="230"/>
      <c r="LA83" s="230"/>
      <c r="LB83" s="230"/>
      <c r="LC83" s="230"/>
      <c r="LD83" s="230"/>
      <c r="LE83" s="230"/>
      <c r="LF83" s="230"/>
      <c r="LG83" s="230"/>
      <c r="LH83" s="230"/>
      <c r="LI83" s="230"/>
      <c r="LJ83" s="230"/>
      <c r="LK83" s="230"/>
      <c r="LL83" s="230"/>
      <c r="LM83" s="230"/>
      <c r="LN83" s="230"/>
      <c r="LO83" s="230"/>
      <c r="LP83" s="230"/>
      <c r="LQ83" s="230"/>
      <c r="LR83" s="230"/>
      <c r="LS83" s="230"/>
      <c r="LT83" s="230"/>
      <c r="LU83" s="230"/>
      <c r="LV83" s="230"/>
      <c r="LW83" s="230"/>
      <c r="LX83" s="230"/>
      <c r="LY83" s="230"/>
      <c r="LZ83" s="230"/>
      <c r="MA83" s="230"/>
      <c r="MB83" s="230"/>
      <c r="MC83" s="230"/>
      <c r="MD83" s="230"/>
      <c r="ME83" s="230"/>
      <c r="MF83" s="230"/>
      <c r="MG83" s="230"/>
      <c r="MH83" s="230"/>
      <c r="MI83" s="230"/>
      <c r="MJ83" s="230"/>
      <c r="MK83" s="230"/>
      <c r="ML83" s="230"/>
      <c r="MM83" s="230"/>
      <c r="MN83" s="230"/>
      <c r="MO83" s="230"/>
      <c r="MP83" s="230"/>
      <c r="MQ83" s="230"/>
      <c r="MR83" s="230"/>
      <c r="MS83" s="230"/>
      <c r="MT83" s="230"/>
      <c r="MU83" s="230"/>
      <c r="MV83" s="230"/>
      <c r="MW83" s="230"/>
      <c r="MX83" s="230"/>
      <c r="MY83" s="230"/>
      <c r="MZ83" s="230"/>
      <c r="NA83" s="230"/>
      <c r="NB83" s="230"/>
      <c r="NC83" s="230"/>
      <c r="ND83" s="230"/>
      <c r="NE83" s="230"/>
      <c r="NF83" s="230"/>
      <c r="NG83" s="230"/>
      <c r="NH83" s="230"/>
      <c r="NI83" s="230"/>
      <c r="NJ83" s="230"/>
      <c r="NK83" s="230"/>
      <c r="NL83" s="230"/>
      <c r="NM83" s="230"/>
      <c r="NN83" s="230"/>
      <c r="NO83" s="230"/>
      <c r="NP83" s="230"/>
      <c r="NQ83" s="230"/>
      <c r="NR83" s="230"/>
      <c r="NS83" s="230"/>
      <c r="NT83" s="230"/>
      <c r="NU83" s="230"/>
      <c r="NV83" s="230"/>
      <c r="NW83" s="230"/>
      <c r="NX83" s="230"/>
      <c r="NY83" s="230"/>
      <c r="NZ83" s="230"/>
      <c r="OA83" s="230"/>
      <c r="OB83" s="230"/>
      <c r="OC83" s="230"/>
      <c r="OD83" s="230"/>
      <c r="OE83" s="230"/>
      <c r="OF83" s="230"/>
      <c r="OG83" s="230"/>
      <c r="OH83" s="230"/>
      <c r="OI83" s="230"/>
      <c r="OJ83" s="230"/>
      <c r="OK83" s="230"/>
      <c r="OL83" s="230"/>
      <c r="OM83" s="230"/>
      <c r="ON83" s="230"/>
      <c r="OO83" s="230"/>
      <c r="OP83" s="230"/>
      <c r="OQ83" s="230"/>
      <c r="OR83" s="230"/>
      <c r="OS83" s="230"/>
      <c r="OT83" s="230"/>
      <c r="OU83" s="230"/>
      <c r="OV83" s="230"/>
      <c r="OW83" s="230"/>
      <c r="OX83" s="230"/>
      <c r="OY83" s="230"/>
      <c r="OZ83" s="230"/>
      <c r="PA83" s="230"/>
      <c r="PB83" s="230"/>
      <c r="PC83" s="230"/>
      <c r="PD83" s="230"/>
      <c r="PE83" s="230"/>
      <c r="PF83" s="230"/>
      <c r="PG83" s="230"/>
      <c r="PH83" s="230"/>
      <c r="PI83" s="230"/>
      <c r="PJ83" s="230"/>
      <c r="PK83" s="230"/>
      <c r="PL83" s="230"/>
      <c r="PM83" s="230"/>
      <c r="PN83" s="230"/>
      <c r="PO83" s="230"/>
      <c r="PP83" s="230"/>
      <c r="PQ83" s="230"/>
      <c r="PR83" s="230"/>
      <c r="PS83" s="230"/>
      <c r="PT83" s="230"/>
      <c r="PU83" s="230"/>
      <c r="PV83" s="230"/>
      <c r="PW83" s="230"/>
      <c r="PX83" s="230"/>
      <c r="PY83" s="230"/>
      <c r="PZ83" s="230"/>
      <c r="QA83" s="230"/>
      <c r="QB83" s="230"/>
      <c r="QC83" s="230"/>
      <c r="QD83" s="230"/>
      <c r="QE83" s="230"/>
      <c r="QF83" s="230"/>
      <c r="QG83" s="230"/>
      <c r="QH83" s="230"/>
      <c r="QI83" s="230"/>
      <c r="QJ83" s="230"/>
      <c r="QK83" s="230"/>
      <c r="QL83" s="230"/>
      <c r="QM83" s="230"/>
      <c r="QN83" s="230"/>
      <c r="QO83" s="230"/>
      <c r="QP83" s="230"/>
      <c r="QQ83" s="230"/>
      <c r="QR83" s="230"/>
      <c r="QS83" s="230"/>
      <c r="QT83" s="230"/>
      <c r="QU83" s="230"/>
      <c r="QV83" s="230"/>
      <c r="QW83" s="230"/>
      <c r="QX83" s="230"/>
      <c r="QY83" s="230"/>
      <c r="QZ83" s="230"/>
      <c r="RA83" s="230"/>
      <c r="RB83" s="230"/>
      <c r="RC83" s="230"/>
      <c r="RD83" s="230"/>
      <c r="RE83" s="230"/>
      <c r="RF83" s="230"/>
      <c r="RG83" s="230"/>
      <c r="RH83" s="230"/>
      <c r="RI83" s="230"/>
      <c r="RJ83" s="230"/>
      <c r="RK83" s="230"/>
      <c r="RL83" s="230"/>
      <c r="RM83" s="230"/>
      <c r="RN83" s="230"/>
      <c r="RO83" s="230"/>
      <c r="RP83" s="230"/>
      <c r="RQ83" s="230"/>
      <c r="RR83" s="230"/>
      <c r="RS83" s="230"/>
      <c r="RT83" s="230"/>
      <c r="RU83" s="230"/>
      <c r="RV83" s="230"/>
      <c r="RW83" s="230"/>
      <c r="RX83" s="230"/>
      <c r="RY83" s="230"/>
      <c r="RZ83" s="230"/>
      <c r="SA83" s="230"/>
      <c r="SB83" s="230"/>
      <c r="SC83" s="230"/>
      <c r="SD83" s="230"/>
      <c r="SE83" s="230"/>
      <c r="SF83" s="230"/>
      <c r="SG83" s="230"/>
      <c r="SH83" s="230"/>
      <c r="SI83" s="230"/>
      <c r="SJ83" s="230"/>
      <c r="SK83" s="230"/>
      <c r="SL83" s="230"/>
      <c r="SM83" s="230"/>
      <c r="SN83" s="230"/>
      <c r="SO83" s="230"/>
      <c r="SP83" s="230"/>
      <c r="SQ83" s="230"/>
      <c r="SR83" s="230"/>
      <c r="SS83" s="230"/>
      <c r="ST83" s="230"/>
      <c r="SU83" s="230"/>
      <c r="SV83" s="230"/>
      <c r="SW83" s="230"/>
      <c r="SX83" s="230"/>
      <c r="SY83" s="230"/>
      <c r="SZ83" s="230"/>
      <c r="TA83" s="230"/>
      <c r="TB83" s="230"/>
      <c r="TC83" s="230"/>
    </row>
    <row r="84" spans="1:523" s="58" customFormat="1" ht="15.95" customHeight="1" x14ac:dyDescent="0.3">
      <c r="A84" s="65"/>
      <c r="B84" s="65"/>
      <c r="C84" s="66"/>
      <c r="D84" s="65">
        <v>32952</v>
      </c>
      <c r="E84" s="189" t="s">
        <v>158</v>
      </c>
      <c r="H84" s="172">
        <f t="shared" si="63"/>
        <v>0</v>
      </c>
      <c r="I84" s="173"/>
      <c r="J84" s="173"/>
      <c r="K84" s="173"/>
      <c r="L84" s="173"/>
      <c r="M84" s="173"/>
      <c r="N84" s="173"/>
      <c r="O84" s="172">
        <f t="shared" si="68"/>
        <v>0</v>
      </c>
      <c r="P84" s="173"/>
      <c r="Q84" s="173"/>
      <c r="R84" s="173"/>
      <c r="S84" s="173"/>
      <c r="T84" s="173"/>
      <c r="U84" s="173"/>
      <c r="V84" s="173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  <c r="EG84" s="231"/>
      <c r="EH84" s="231"/>
      <c r="EI84" s="231"/>
      <c r="EJ84" s="231"/>
      <c r="EK84" s="231"/>
      <c r="EL84" s="231"/>
      <c r="EM84" s="231"/>
      <c r="EN84" s="231"/>
      <c r="EO84" s="231"/>
      <c r="EP84" s="231"/>
      <c r="EQ84" s="231"/>
      <c r="ER84" s="231"/>
      <c r="ES84" s="231"/>
      <c r="ET84" s="231"/>
      <c r="EU84" s="231"/>
      <c r="EV84" s="231"/>
      <c r="EW84" s="231"/>
      <c r="EX84" s="231"/>
      <c r="EY84" s="231"/>
      <c r="EZ84" s="231"/>
      <c r="FA84" s="231"/>
      <c r="FB84" s="231"/>
      <c r="FC84" s="231"/>
      <c r="FD84" s="231"/>
      <c r="FE84" s="231"/>
      <c r="FF84" s="231"/>
      <c r="FG84" s="231"/>
      <c r="FH84" s="231"/>
      <c r="FI84" s="231"/>
      <c r="FJ84" s="231"/>
      <c r="FK84" s="231"/>
      <c r="FL84" s="231"/>
      <c r="FM84" s="231"/>
      <c r="FN84" s="231"/>
      <c r="FO84" s="231"/>
      <c r="FP84" s="231"/>
      <c r="FQ84" s="231"/>
      <c r="FR84" s="231"/>
      <c r="FS84" s="231"/>
      <c r="FT84" s="231"/>
      <c r="FU84" s="231"/>
      <c r="FV84" s="231"/>
      <c r="FW84" s="231"/>
      <c r="FX84" s="231"/>
      <c r="FY84" s="231"/>
      <c r="FZ84" s="231"/>
      <c r="GA84" s="231"/>
      <c r="GB84" s="231"/>
      <c r="GC84" s="231"/>
      <c r="GD84" s="231"/>
      <c r="GE84" s="231"/>
      <c r="GF84" s="231"/>
      <c r="GG84" s="231"/>
      <c r="GH84" s="231"/>
      <c r="GI84" s="231"/>
      <c r="GJ84" s="231"/>
      <c r="GK84" s="231"/>
      <c r="GL84" s="231"/>
      <c r="GM84" s="231"/>
      <c r="GN84" s="231"/>
      <c r="GO84" s="231"/>
      <c r="GP84" s="231"/>
      <c r="GQ84" s="231"/>
      <c r="GR84" s="231"/>
      <c r="GS84" s="231"/>
      <c r="GT84" s="231"/>
      <c r="GU84" s="231"/>
      <c r="GV84" s="231"/>
      <c r="GW84" s="231"/>
      <c r="GX84" s="231"/>
      <c r="GY84" s="231"/>
      <c r="GZ84" s="231"/>
      <c r="HA84" s="231"/>
      <c r="HB84" s="231"/>
      <c r="HC84" s="231"/>
      <c r="HD84" s="231"/>
      <c r="HE84" s="231"/>
      <c r="HF84" s="231"/>
      <c r="HG84" s="231"/>
      <c r="HH84" s="231"/>
      <c r="HI84" s="231"/>
      <c r="HJ84" s="231"/>
      <c r="HK84" s="231"/>
      <c r="HL84" s="231"/>
      <c r="HM84" s="231"/>
      <c r="HN84" s="231"/>
      <c r="HO84" s="231"/>
      <c r="HP84" s="231"/>
      <c r="HQ84" s="231"/>
      <c r="HR84" s="231"/>
      <c r="HS84" s="231"/>
      <c r="HT84" s="231"/>
      <c r="HU84" s="231"/>
      <c r="HV84" s="231"/>
      <c r="HW84" s="231"/>
      <c r="HX84" s="231"/>
      <c r="HY84" s="231"/>
      <c r="HZ84" s="231"/>
      <c r="IA84" s="231"/>
      <c r="IB84" s="231"/>
      <c r="IC84" s="231"/>
      <c r="ID84" s="231"/>
      <c r="IE84" s="231"/>
      <c r="IF84" s="231"/>
      <c r="IG84" s="231"/>
      <c r="IH84" s="231"/>
      <c r="II84" s="231"/>
      <c r="IJ84" s="231"/>
      <c r="IK84" s="231"/>
      <c r="IL84" s="231"/>
      <c r="IM84" s="231"/>
      <c r="IN84" s="231"/>
      <c r="IO84" s="231"/>
      <c r="IP84" s="231"/>
      <c r="IQ84" s="231"/>
      <c r="IR84" s="231"/>
      <c r="IS84" s="231"/>
      <c r="IT84" s="231"/>
      <c r="IU84" s="231"/>
      <c r="IV84" s="231"/>
      <c r="IW84" s="231"/>
      <c r="IX84" s="231"/>
      <c r="IY84" s="231"/>
      <c r="IZ84" s="231"/>
      <c r="JA84" s="231"/>
      <c r="JB84" s="231"/>
      <c r="JC84" s="231"/>
      <c r="JD84" s="231"/>
      <c r="JE84" s="231"/>
      <c r="JF84" s="231"/>
      <c r="JG84" s="231"/>
      <c r="JH84" s="231"/>
      <c r="JI84" s="231"/>
      <c r="JJ84" s="231"/>
      <c r="JK84" s="231"/>
      <c r="JL84" s="231"/>
      <c r="JM84" s="231"/>
      <c r="JN84" s="231"/>
      <c r="JO84" s="231"/>
      <c r="JP84" s="231"/>
      <c r="JQ84" s="231"/>
      <c r="JR84" s="231"/>
      <c r="JS84" s="231"/>
      <c r="JT84" s="231"/>
      <c r="JU84" s="231"/>
      <c r="JV84" s="231"/>
      <c r="JW84" s="231"/>
      <c r="JX84" s="231"/>
      <c r="JY84" s="231"/>
      <c r="JZ84" s="231"/>
      <c r="KA84" s="231"/>
      <c r="KB84" s="231"/>
      <c r="KC84" s="231"/>
      <c r="KD84" s="231"/>
      <c r="KE84" s="231"/>
      <c r="KF84" s="231"/>
      <c r="KG84" s="231"/>
      <c r="KH84" s="231"/>
      <c r="KI84" s="231"/>
      <c r="KJ84" s="231"/>
      <c r="KK84" s="231"/>
      <c r="KL84" s="231"/>
      <c r="KM84" s="231"/>
      <c r="KN84" s="231"/>
      <c r="KO84" s="231"/>
      <c r="KP84" s="231"/>
      <c r="KQ84" s="231"/>
      <c r="KR84" s="231"/>
      <c r="KS84" s="231"/>
      <c r="KT84" s="231"/>
      <c r="KU84" s="231"/>
      <c r="KV84" s="231"/>
      <c r="KW84" s="231"/>
      <c r="KX84" s="231"/>
      <c r="KY84" s="231"/>
      <c r="KZ84" s="231"/>
      <c r="LA84" s="231"/>
      <c r="LB84" s="231"/>
      <c r="LC84" s="231"/>
      <c r="LD84" s="231"/>
      <c r="LE84" s="231"/>
      <c r="LF84" s="231"/>
      <c r="LG84" s="231"/>
      <c r="LH84" s="231"/>
      <c r="LI84" s="231"/>
      <c r="LJ84" s="231"/>
      <c r="LK84" s="231"/>
      <c r="LL84" s="231"/>
      <c r="LM84" s="231"/>
      <c r="LN84" s="231"/>
      <c r="LO84" s="231"/>
      <c r="LP84" s="231"/>
      <c r="LQ84" s="231"/>
      <c r="LR84" s="231"/>
      <c r="LS84" s="231"/>
      <c r="LT84" s="231"/>
      <c r="LU84" s="231"/>
      <c r="LV84" s="231"/>
      <c r="LW84" s="231"/>
      <c r="LX84" s="231"/>
      <c r="LY84" s="231"/>
      <c r="LZ84" s="231"/>
      <c r="MA84" s="231"/>
      <c r="MB84" s="231"/>
      <c r="MC84" s="231"/>
      <c r="MD84" s="231"/>
      <c r="ME84" s="231"/>
      <c r="MF84" s="231"/>
      <c r="MG84" s="231"/>
      <c r="MH84" s="231"/>
      <c r="MI84" s="231"/>
      <c r="MJ84" s="231"/>
      <c r="MK84" s="231"/>
      <c r="ML84" s="231"/>
      <c r="MM84" s="231"/>
      <c r="MN84" s="231"/>
      <c r="MO84" s="231"/>
      <c r="MP84" s="231"/>
      <c r="MQ84" s="231"/>
      <c r="MR84" s="231"/>
      <c r="MS84" s="231"/>
      <c r="MT84" s="231"/>
      <c r="MU84" s="231"/>
      <c r="MV84" s="231"/>
      <c r="MW84" s="231"/>
      <c r="MX84" s="231"/>
      <c r="MY84" s="231"/>
      <c r="MZ84" s="231"/>
      <c r="NA84" s="231"/>
      <c r="NB84" s="231"/>
      <c r="NC84" s="231"/>
      <c r="ND84" s="231"/>
      <c r="NE84" s="231"/>
      <c r="NF84" s="231"/>
      <c r="NG84" s="231"/>
      <c r="NH84" s="231"/>
      <c r="NI84" s="231"/>
      <c r="NJ84" s="231"/>
      <c r="NK84" s="231"/>
      <c r="NL84" s="231"/>
      <c r="NM84" s="231"/>
      <c r="NN84" s="231"/>
      <c r="NO84" s="231"/>
      <c r="NP84" s="231"/>
      <c r="NQ84" s="231"/>
      <c r="NR84" s="231"/>
      <c r="NS84" s="231"/>
      <c r="NT84" s="231"/>
      <c r="NU84" s="231"/>
      <c r="NV84" s="231"/>
      <c r="NW84" s="231"/>
      <c r="NX84" s="231"/>
      <c r="NY84" s="231"/>
      <c r="NZ84" s="231"/>
      <c r="OA84" s="231"/>
      <c r="OB84" s="231"/>
      <c r="OC84" s="231"/>
      <c r="OD84" s="231"/>
      <c r="OE84" s="231"/>
      <c r="OF84" s="231"/>
      <c r="OG84" s="231"/>
      <c r="OH84" s="231"/>
      <c r="OI84" s="231"/>
      <c r="OJ84" s="231"/>
      <c r="OK84" s="231"/>
      <c r="OL84" s="231"/>
      <c r="OM84" s="231"/>
      <c r="ON84" s="231"/>
      <c r="OO84" s="231"/>
      <c r="OP84" s="231"/>
      <c r="OQ84" s="231"/>
      <c r="OR84" s="231"/>
      <c r="OS84" s="231"/>
      <c r="OT84" s="231"/>
      <c r="OU84" s="231"/>
      <c r="OV84" s="231"/>
      <c r="OW84" s="231"/>
      <c r="OX84" s="231"/>
      <c r="OY84" s="231"/>
      <c r="OZ84" s="231"/>
      <c r="PA84" s="231"/>
      <c r="PB84" s="231"/>
      <c r="PC84" s="231"/>
      <c r="PD84" s="231"/>
      <c r="PE84" s="231"/>
      <c r="PF84" s="231"/>
      <c r="PG84" s="231"/>
      <c r="PH84" s="231"/>
      <c r="PI84" s="231"/>
      <c r="PJ84" s="231"/>
      <c r="PK84" s="231"/>
      <c r="PL84" s="231"/>
      <c r="PM84" s="231"/>
      <c r="PN84" s="231"/>
      <c r="PO84" s="231"/>
      <c r="PP84" s="231"/>
      <c r="PQ84" s="231"/>
      <c r="PR84" s="231"/>
      <c r="PS84" s="231"/>
      <c r="PT84" s="231"/>
      <c r="PU84" s="231"/>
      <c r="PV84" s="231"/>
      <c r="PW84" s="231"/>
      <c r="PX84" s="231"/>
      <c r="PY84" s="231"/>
      <c r="PZ84" s="231"/>
      <c r="QA84" s="231"/>
      <c r="QB84" s="231"/>
      <c r="QC84" s="231"/>
      <c r="QD84" s="231"/>
      <c r="QE84" s="231"/>
      <c r="QF84" s="231"/>
      <c r="QG84" s="231"/>
      <c r="QH84" s="231"/>
      <c r="QI84" s="231"/>
      <c r="QJ84" s="231"/>
      <c r="QK84" s="231"/>
      <c r="QL84" s="231"/>
      <c r="QM84" s="231"/>
      <c r="QN84" s="231"/>
      <c r="QO84" s="231"/>
      <c r="QP84" s="231"/>
      <c r="QQ84" s="231"/>
      <c r="QR84" s="231"/>
      <c r="QS84" s="231"/>
      <c r="QT84" s="231"/>
      <c r="QU84" s="231"/>
      <c r="QV84" s="231"/>
      <c r="QW84" s="231"/>
      <c r="QX84" s="231"/>
      <c r="QY84" s="231"/>
      <c r="QZ84" s="231"/>
      <c r="RA84" s="231"/>
      <c r="RB84" s="231"/>
      <c r="RC84" s="231"/>
      <c r="RD84" s="231"/>
      <c r="RE84" s="231"/>
      <c r="RF84" s="231"/>
      <c r="RG84" s="231"/>
      <c r="RH84" s="231"/>
      <c r="RI84" s="231"/>
      <c r="RJ84" s="231"/>
      <c r="RK84" s="231"/>
      <c r="RL84" s="231"/>
      <c r="RM84" s="231"/>
      <c r="RN84" s="231"/>
      <c r="RO84" s="231"/>
      <c r="RP84" s="231"/>
      <c r="RQ84" s="231"/>
      <c r="RR84" s="231"/>
      <c r="RS84" s="231"/>
      <c r="RT84" s="231"/>
      <c r="RU84" s="231"/>
      <c r="RV84" s="231"/>
      <c r="RW84" s="231"/>
      <c r="RX84" s="231"/>
      <c r="RY84" s="231"/>
      <c r="RZ84" s="231"/>
      <c r="SA84" s="231"/>
      <c r="SB84" s="231"/>
      <c r="SC84" s="231"/>
      <c r="SD84" s="231"/>
      <c r="SE84" s="231"/>
      <c r="SF84" s="231"/>
      <c r="SG84" s="231"/>
      <c r="SH84" s="231"/>
      <c r="SI84" s="231"/>
      <c r="SJ84" s="231"/>
      <c r="SK84" s="231"/>
      <c r="SL84" s="231"/>
      <c r="SM84" s="231"/>
      <c r="SN84" s="231"/>
      <c r="SO84" s="231"/>
      <c r="SP84" s="231"/>
      <c r="SQ84" s="231"/>
      <c r="SR84" s="231"/>
      <c r="SS84" s="231"/>
      <c r="ST84" s="231"/>
      <c r="SU84" s="231"/>
      <c r="SV84" s="231"/>
      <c r="SW84" s="231"/>
      <c r="SX84" s="231"/>
      <c r="SY84" s="231"/>
      <c r="SZ84" s="231"/>
      <c r="TA84" s="231"/>
      <c r="TB84" s="231"/>
      <c r="TC84" s="231"/>
    </row>
    <row r="85" spans="1:523" s="58" customFormat="1" ht="15.95" customHeight="1" x14ac:dyDescent="0.3">
      <c r="A85" s="65"/>
      <c r="B85" s="65"/>
      <c r="C85" s="66"/>
      <c r="D85" s="65">
        <v>32953</v>
      </c>
      <c r="E85" s="189" t="s">
        <v>159</v>
      </c>
      <c r="H85" s="172">
        <f t="shared" si="63"/>
        <v>0</v>
      </c>
      <c r="I85" s="173"/>
      <c r="J85" s="173"/>
      <c r="K85" s="173"/>
      <c r="L85" s="173"/>
      <c r="M85" s="173"/>
      <c r="N85" s="173"/>
      <c r="O85" s="172">
        <f t="shared" si="68"/>
        <v>0</v>
      </c>
      <c r="P85" s="173"/>
      <c r="Q85" s="173"/>
      <c r="R85" s="173"/>
      <c r="S85" s="173"/>
      <c r="T85" s="173"/>
      <c r="U85" s="173"/>
      <c r="V85" s="173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  <c r="EF85" s="231"/>
      <c r="EG85" s="231"/>
      <c r="EH85" s="231"/>
      <c r="EI85" s="231"/>
      <c r="EJ85" s="231"/>
      <c r="EK85" s="231"/>
      <c r="EL85" s="231"/>
      <c r="EM85" s="231"/>
      <c r="EN85" s="231"/>
      <c r="EO85" s="231"/>
      <c r="EP85" s="231"/>
      <c r="EQ85" s="231"/>
      <c r="ER85" s="231"/>
      <c r="ES85" s="231"/>
      <c r="ET85" s="231"/>
      <c r="EU85" s="231"/>
      <c r="EV85" s="231"/>
      <c r="EW85" s="231"/>
      <c r="EX85" s="231"/>
      <c r="EY85" s="231"/>
      <c r="EZ85" s="231"/>
      <c r="FA85" s="231"/>
      <c r="FB85" s="231"/>
      <c r="FC85" s="231"/>
      <c r="FD85" s="231"/>
      <c r="FE85" s="231"/>
      <c r="FF85" s="231"/>
      <c r="FG85" s="231"/>
      <c r="FH85" s="231"/>
      <c r="FI85" s="231"/>
      <c r="FJ85" s="231"/>
      <c r="FK85" s="231"/>
      <c r="FL85" s="231"/>
      <c r="FM85" s="231"/>
      <c r="FN85" s="231"/>
      <c r="FO85" s="231"/>
      <c r="FP85" s="231"/>
      <c r="FQ85" s="231"/>
      <c r="FR85" s="231"/>
      <c r="FS85" s="231"/>
      <c r="FT85" s="231"/>
      <c r="FU85" s="231"/>
      <c r="FV85" s="231"/>
      <c r="FW85" s="231"/>
      <c r="FX85" s="231"/>
      <c r="FY85" s="231"/>
      <c r="FZ85" s="231"/>
      <c r="GA85" s="231"/>
      <c r="GB85" s="231"/>
      <c r="GC85" s="231"/>
      <c r="GD85" s="231"/>
      <c r="GE85" s="231"/>
      <c r="GF85" s="231"/>
      <c r="GG85" s="231"/>
      <c r="GH85" s="231"/>
      <c r="GI85" s="231"/>
      <c r="GJ85" s="231"/>
      <c r="GK85" s="231"/>
      <c r="GL85" s="231"/>
      <c r="GM85" s="231"/>
      <c r="GN85" s="231"/>
      <c r="GO85" s="231"/>
      <c r="GP85" s="231"/>
      <c r="GQ85" s="231"/>
      <c r="GR85" s="231"/>
      <c r="GS85" s="231"/>
      <c r="GT85" s="231"/>
      <c r="GU85" s="231"/>
      <c r="GV85" s="231"/>
      <c r="GW85" s="231"/>
      <c r="GX85" s="231"/>
      <c r="GY85" s="231"/>
      <c r="GZ85" s="231"/>
      <c r="HA85" s="231"/>
      <c r="HB85" s="231"/>
      <c r="HC85" s="231"/>
      <c r="HD85" s="231"/>
      <c r="HE85" s="231"/>
      <c r="HF85" s="231"/>
      <c r="HG85" s="231"/>
      <c r="HH85" s="231"/>
      <c r="HI85" s="231"/>
      <c r="HJ85" s="231"/>
      <c r="HK85" s="231"/>
      <c r="HL85" s="231"/>
      <c r="HM85" s="231"/>
      <c r="HN85" s="231"/>
      <c r="HO85" s="231"/>
      <c r="HP85" s="231"/>
      <c r="HQ85" s="231"/>
      <c r="HR85" s="231"/>
      <c r="HS85" s="231"/>
      <c r="HT85" s="231"/>
      <c r="HU85" s="231"/>
      <c r="HV85" s="231"/>
      <c r="HW85" s="231"/>
      <c r="HX85" s="231"/>
      <c r="HY85" s="231"/>
      <c r="HZ85" s="231"/>
      <c r="IA85" s="231"/>
      <c r="IB85" s="231"/>
      <c r="IC85" s="231"/>
      <c r="ID85" s="231"/>
      <c r="IE85" s="231"/>
      <c r="IF85" s="231"/>
      <c r="IG85" s="231"/>
      <c r="IH85" s="231"/>
      <c r="II85" s="231"/>
      <c r="IJ85" s="231"/>
      <c r="IK85" s="231"/>
      <c r="IL85" s="231"/>
      <c r="IM85" s="231"/>
      <c r="IN85" s="231"/>
      <c r="IO85" s="231"/>
      <c r="IP85" s="231"/>
      <c r="IQ85" s="231"/>
      <c r="IR85" s="231"/>
      <c r="IS85" s="231"/>
      <c r="IT85" s="231"/>
      <c r="IU85" s="231"/>
      <c r="IV85" s="231"/>
      <c r="IW85" s="231"/>
      <c r="IX85" s="231"/>
      <c r="IY85" s="231"/>
      <c r="IZ85" s="231"/>
      <c r="JA85" s="231"/>
      <c r="JB85" s="231"/>
      <c r="JC85" s="231"/>
      <c r="JD85" s="231"/>
      <c r="JE85" s="231"/>
      <c r="JF85" s="231"/>
      <c r="JG85" s="231"/>
      <c r="JH85" s="231"/>
      <c r="JI85" s="231"/>
      <c r="JJ85" s="231"/>
      <c r="JK85" s="231"/>
      <c r="JL85" s="231"/>
      <c r="JM85" s="231"/>
      <c r="JN85" s="231"/>
      <c r="JO85" s="231"/>
      <c r="JP85" s="231"/>
      <c r="JQ85" s="231"/>
      <c r="JR85" s="231"/>
      <c r="JS85" s="231"/>
      <c r="JT85" s="231"/>
      <c r="JU85" s="231"/>
      <c r="JV85" s="231"/>
      <c r="JW85" s="231"/>
      <c r="JX85" s="231"/>
      <c r="JY85" s="231"/>
      <c r="JZ85" s="231"/>
      <c r="KA85" s="231"/>
      <c r="KB85" s="231"/>
      <c r="KC85" s="231"/>
      <c r="KD85" s="231"/>
      <c r="KE85" s="231"/>
      <c r="KF85" s="231"/>
      <c r="KG85" s="231"/>
      <c r="KH85" s="231"/>
      <c r="KI85" s="231"/>
      <c r="KJ85" s="231"/>
      <c r="KK85" s="231"/>
      <c r="KL85" s="231"/>
      <c r="KM85" s="231"/>
      <c r="KN85" s="231"/>
      <c r="KO85" s="231"/>
      <c r="KP85" s="231"/>
      <c r="KQ85" s="231"/>
      <c r="KR85" s="231"/>
      <c r="KS85" s="231"/>
      <c r="KT85" s="231"/>
      <c r="KU85" s="231"/>
      <c r="KV85" s="231"/>
      <c r="KW85" s="231"/>
      <c r="KX85" s="231"/>
      <c r="KY85" s="231"/>
      <c r="KZ85" s="231"/>
      <c r="LA85" s="231"/>
      <c r="LB85" s="231"/>
      <c r="LC85" s="231"/>
      <c r="LD85" s="231"/>
      <c r="LE85" s="231"/>
      <c r="LF85" s="231"/>
      <c r="LG85" s="231"/>
      <c r="LH85" s="231"/>
      <c r="LI85" s="231"/>
      <c r="LJ85" s="231"/>
      <c r="LK85" s="231"/>
      <c r="LL85" s="231"/>
      <c r="LM85" s="231"/>
      <c r="LN85" s="231"/>
      <c r="LO85" s="231"/>
      <c r="LP85" s="231"/>
      <c r="LQ85" s="231"/>
      <c r="LR85" s="231"/>
      <c r="LS85" s="231"/>
      <c r="LT85" s="231"/>
      <c r="LU85" s="231"/>
      <c r="LV85" s="231"/>
      <c r="LW85" s="231"/>
      <c r="LX85" s="231"/>
      <c r="LY85" s="231"/>
      <c r="LZ85" s="231"/>
      <c r="MA85" s="231"/>
      <c r="MB85" s="231"/>
      <c r="MC85" s="231"/>
      <c r="MD85" s="231"/>
      <c r="ME85" s="231"/>
      <c r="MF85" s="231"/>
      <c r="MG85" s="231"/>
      <c r="MH85" s="231"/>
      <c r="MI85" s="231"/>
      <c r="MJ85" s="231"/>
      <c r="MK85" s="231"/>
      <c r="ML85" s="231"/>
      <c r="MM85" s="231"/>
      <c r="MN85" s="231"/>
      <c r="MO85" s="231"/>
      <c r="MP85" s="231"/>
      <c r="MQ85" s="231"/>
      <c r="MR85" s="231"/>
      <c r="MS85" s="231"/>
      <c r="MT85" s="231"/>
      <c r="MU85" s="231"/>
      <c r="MV85" s="231"/>
      <c r="MW85" s="231"/>
      <c r="MX85" s="231"/>
      <c r="MY85" s="231"/>
      <c r="MZ85" s="231"/>
      <c r="NA85" s="231"/>
      <c r="NB85" s="231"/>
      <c r="NC85" s="231"/>
      <c r="ND85" s="231"/>
      <c r="NE85" s="231"/>
      <c r="NF85" s="231"/>
      <c r="NG85" s="231"/>
      <c r="NH85" s="231"/>
      <c r="NI85" s="231"/>
      <c r="NJ85" s="231"/>
      <c r="NK85" s="231"/>
      <c r="NL85" s="231"/>
      <c r="NM85" s="231"/>
      <c r="NN85" s="231"/>
      <c r="NO85" s="231"/>
      <c r="NP85" s="231"/>
      <c r="NQ85" s="231"/>
      <c r="NR85" s="231"/>
      <c r="NS85" s="231"/>
      <c r="NT85" s="231"/>
      <c r="NU85" s="231"/>
      <c r="NV85" s="231"/>
      <c r="NW85" s="231"/>
      <c r="NX85" s="231"/>
      <c r="NY85" s="231"/>
      <c r="NZ85" s="231"/>
      <c r="OA85" s="231"/>
      <c r="OB85" s="231"/>
      <c r="OC85" s="231"/>
      <c r="OD85" s="231"/>
      <c r="OE85" s="231"/>
      <c r="OF85" s="231"/>
      <c r="OG85" s="231"/>
      <c r="OH85" s="231"/>
      <c r="OI85" s="231"/>
      <c r="OJ85" s="231"/>
      <c r="OK85" s="231"/>
      <c r="OL85" s="231"/>
      <c r="OM85" s="231"/>
      <c r="ON85" s="231"/>
      <c r="OO85" s="231"/>
      <c r="OP85" s="231"/>
      <c r="OQ85" s="231"/>
      <c r="OR85" s="231"/>
      <c r="OS85" s="231"/>
      <c r="OT85" s="231"/>
      <c r="OU85" s="231"/>
      <c r="OV85" s="231"/>
      <c r="OW85" s="231"/>
      <c r="OX85" s="231"/>
      <c r="OY85" s="231"/>
      <c r="OZ85" s="231"/>
      <c r="PA85" s="231"/>
      <c r="PB85" s="231"/>
      <c r="PC85" s="231"/>
      <c r="PD85" s="231"/>
      <c r="PE85" s="231"/>
      <c r="PF85" s="231"/>
      <c r="PG85" s="231"/>
      <c r="PH85" s="231"/>
      <c r="PI85" s="231"/>
      <c r="PJ85" s="231"/>
      <c r="PK85" s="231"/>
      <c r="PL85" s="231"/>
      <c r="PM85" s="231"/>
      <c r="PN85" s="231"/>
      <c r="PO85" s="231"/>
      <c r="PP85" s="231"/>
      <c r="PQ85" s="231"/>
      <c r="PR85" s="231"/>
      <c r="PS85" s="231"/>
      <c r="PT85" s="231"/>
      <c r="PU85" s="231"/>
      <c r="PV85" s="231"/>
      <c r="PW85" s="231"/>
      <c r="PX85" s="231"/>
      <c r="PY85" s="231"/>
      <c r="PZ85" s="231"/>
      <c r="QA85" s="231"/>
      <c r="QB85" s="231"/>
      <c r="QC85" s="231"/>
      <c r="QD85" s="231"/>
      <c r="QE85" s="231"/>
      <c r="QF85" s="231"/>
      <c r="QG85" s="231"/>
      <c r="QH85" s="231"/>
      <c r="QI85" s="231"/>
      <c r="QJ85" s="231"/>
      <c r="QK85" s="231"/>
      <c r="QL85" s="231"/>
      <c r="QM85" s="231"/>
      <c r="QN85" s="231"/>
      <c r="QO85" s="231"/>
      <c r="QP85" s="231"/>
      <c r="QQ85" s="231"/>
      <c r="QR85" s="231"/>
      <c r="QS85" s="231"/>
      <c r="QT85" s="231"/>
      <c r="QU85" s="231"/>
      <c r="QV85" s="231"/>
      <c r="QW85" s="231"/>
      <c r="QX85" s="231"/>
      <c r="QY85" s="231"/>
      <c r="QZ85" s="231"/>
      <c r="RA85" s="231"/>
      <c r="RB85" s="231"/>
      <c r="RC85" s="231"/>
      <c r="RD85" s="231"/>
      <c r="RE85" s="231"/>
      <c r="RF85" s="231"/>
      <c r="RG85" s="231"/>
      <c r="RH85" s="231"/>
      <c r="RI85" s="231"/>
      <c r="RJ85" s="231"/>
      <c r="RK85" s="231"/>
      <c r="RL85" s="231"/>
      <c r="RM85" s="231"/>
      <c r="RN85" s="231"/>
      <c r="RO85" s="231"/>
      <c r="RP85" s="231"/>
      <c r="RQ85" s="231"/>
      <c r="RR85" s="231"/>
      <c r="RS85" s="231"/>
      <c r="RT85" s="231"/>
      <c r="RU85" s="231"/>
      <c r="RV85" s="231"/>
      <c r="RW85" s="231"/>
      <c r="RX85" s="231"/>
      <c r="RY85" s="231"/>
      <c r="RZ85" s="231"/>
      <c r="SA85" s="231"/>
      <c r="SB85" s="231"/>
      <c r="SC85" s="231"/>
      <c r="SD85" s="231"/>
      <c r="SE85" s="231"/>
      <c r="SF85" s="231"/>
      <c r="SG85" s="231"/>
      <c r="SH85" s="231"/>
      <c r="SI85" s="231"/>
      <c r="SJ85" s="231"/>
      <c r="SK85" s="231"/>
      <c r="SL85" s="231"/>
      <c r="SM85" s="231"/>
      <c r="SN85" s="231"/>
      <c r="SO85" s="231"/>
      <c r="SP85" s="231"/>
      <c r="SQ85" s="231"/>
      <c r="SR85" s="231"/>
      <c r="SS85" s="231"/>
      <c r="ST85" s="231"/>
      <c r="SU85" s="231"/>
      <c r="SV85" s="231"/>
      <c r="SW85" s="231"/>
      <c r="SX85" s="231"/>
      <c r="SY85" s="231"/>
      <c r="SZ85" s="231"/>
      <c r="TA85" s="231"/>
      <c r="TB85" s="231"/>
      <c r="TC85" s="231"/>
    </row>
    <row r="86" spans="1:523" s="64" customFormat="1" ht="15.95" customHeight="1" x14ac:dyDescent="0.3">
      <c r="A86" s="62"/>
      <c r="B86" s="62"/>
      <c r="C86" s="62">
        <v>3299</v>
      </c>
      <c r="D86" s="62"/>
      <c r="E86" s="187" t="s">
        <v>114</v>
      </c>
      <c r="F86" s="63">
        <f>SUM(F87)</f>
        <v>0</v>
      </c>
      <c r="G86" s="69">
        <f>SUM(G87)</f>
        <v>0</v>
      </c>
      <c r="H86" s="170">
        <f t="shared" si="63"/>
        <v>350</v>
      </c>
      <c r="I86" s="171">
        <f t="shared" ref="I86:V86" si="81">SUM(I87)</f>
        <v>0</v>
      </c>
      <c r="J86" s="171">
        <f t="shared" si="81"/>
        <v>0</v>
      </c>
      <c r="K86" s="171">
        <f t="shared" si="81"/>
        <v>350</v>
      </c>
      <c r="L86" s="171">
        <f t="shared" si="81"/>
        <v>0</v>
      </c>
      <c r="M86" s="171">
        <f t="shared" si="81"/>
        <v>0</v>
      </c>
      <c r="N86" s="171">
        <f t="shared" si="81"/>
        <v>0</v>
      </c>
      <c r="O86" s="170">
        <f t="shared" si="68"/>
        <v>350</v>
      </c>
      <c r="P86" s="171">
        <f t="shared" si="81"/>
        <v>0</v>
      </c>
      <c r="Q86" s="171">
        <f t="shared" si="81"/>
        <v>0</v>
      </c>
      <c r="R86" s="171">
        <f t="shared" si="81"/>
        <v>350</v>
      </c>
      <c r="S86" s="171">
        <f t="shared" si="81"/>
        <v>0</v>
      </c>
      <c r="T86" s="171">
        <f t="shared" si="81"/>
        <v>0</v>
      </c>
      <c r="U86" s="171">
        <f t="shared" si="81"/>
        <v>0</v>
      </c>
      <c r="V86" s="171">
        <f t="shared" si="81"/>
        <v>0</v>
      </c>
      <c r="W86" s="61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  <c r="BG86" s="230"/>
      <c r="BH86" s="230"/>
      <c r="BI86" s="230"/>
      <c r="BJ86" s="230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0"/>
      <c r="BW86" s="230"/>
      <c r="BX86" s="230"/>
      <c r="BY86" s="230"/>
      <c r="BZ86" s="230"/>
      <c r="CA86" s="230"/>
      <c r="CB86" s="230"/>
      <c r="CC86" s="230"/>
      <c r="CD86" s="230"/>
      <c r="CE86" s="230"/>
      <c r="CF86" s="230"/>
      <c r="CG86" s="230"/>
      <c r="CH86" s="230"/>
      <c r="CI86" s="230"/>
      <c r="CJ86" s="230"/>
      <c r="CK86" s="230"/>
      <c r="CL86" s="230"/>
      <c r="CM86" s="230"/>
      <c r="CN86" s="230"/>
      <c r="CO86" s="230"/>
      <c r="CP86" s="230"/>
      <c r="CQ86" s="230"/>
      <c r="CR86" s="230"/>
      <c r="CS86" s="230"/>
      <c r="CT86" s="230"/>
      <c r="CU86" s="230"/>
      <c r="CV86" s="230"/>
      <c r="CW86" s="230"/>
      <c r="CX86" s="230"/>
      <c r="CY86" s="230"/>
      <c r="CZ86" s="230"/>
      <c r="DA86" s="230"/>
      <c r="DB86" s="230"/>
      <c r="DC86" s="230"/>
      <c r="DD86" s="230"/>
      <c r="DE86" s="230"/>
      <c r="DF86" s="230"/>
      <c r="DG86" s="230"/>
      <c r="DH86" s="230"/>
      <c r="DI86" s="230"/>
      <c r="DJ86" s="230"/>
      <c r="DK86" s="230"/>
      <c r="DL86" s="230"/>
      <c r="DM86" s="230"/>
      <c r="DN86" s="230"/>
      <c r="DO86" s="230"/>
      <c r="DP86" s="230"/>
      <c r="DQ86" s="230"/>
      <c r="DR86" s="230"/>
      <c r="DS86" s="230"/>
      <c r="DT86" s="230"/>
      <c r="DU86" s="230"/>
      <c r="DV86" s="230"/>
      <c r="DW86" s="230"/>
      <c r="DX86" s="230"/>
      <c r="DY86" s="230"/>
      <c r="DZ86" s="230"/>
      <c r="EA86" s="230"/>
      <c r="EB86" s="230"/>
      <c r="EC86" s="230"/>
      <c r="ED86" s="230"/>
      <c r="EE86" s="230"/>
      <c r="EF86" s="230"/>
      <c r="EG86" s="230"/>
      <c r="EH86" s="230"/>
      <c r="EI86" s="230"/>
      <c r="EJ86" s="230"/>
      <c r="EK86" s="230"/>
      <c r="EL86" s="230"/>
      <c r="EM86" s="230"/>
      <c r="EN86" s="230"/>
      <c r="EO86" s="230"/>
      <c r="EP86" s="230"/>
      <c r="EQ86" s="230"/>
      <c r="ER86" s="230"/>
      <c r="ES86" s="230"/>
      <c r="ET86" s="230"/>
      <c r="EU86" s="230"/>
      <c r="EV86" s="230"/>
      <c r="EW86" s="230"/>
      <c r="EX86" s="230"/>
      <c r="EY86" s="230"/>
      <c r="EZ86" s="230"/>
      <c r="FA86" s="230"/>
      <c r="FB86" s="230"/>
      <c r="FC86" s="230"/>
      <c r="FD86" s="230"/>
      <c r="FE86" s="230"/>
      <c r="FF86" s="230"/>
      <c r="FG86" s="230"/>
      <c r="FH86" s="230"/>
      <c r="FI86" s="230"/>
      <c r="FJ86" s="230"/>
      <c r="FK86" s="230"/>
      <c r="FL86" s="230"/>
      <c r="FM86" s="230"/>
      <c r="FN86" s="230"/>
      <c r="FO86" s="230"/>
      <c r="FP86" s="230"/>
      <c r="FQ86" s="230"/>
      <c r="FR86" s="230"/>
      <c r="FS86" s="230"/>
      <c r="FT86" s="230"/>
      <c r="FU86" s="230"/>
      <c r="FV86" s="230"/>
      <c r="FW86" s="230"/>
      <c r="FX86" s="230"/>
      <c r="FY86" s="230"/>
      <c r="FZ86" s="230"/>
      <c r="GA86" s="230"/>
      <c r="GB86" s="230"/>
      <c r="GC86" s="230"/>
      <c r="GD86" s="230"/>
      <c r="GE86" s="230"/>
      <c r="GF86" s="230"/>
      <c r="GG86" s="230"/>
      <c r="GH86" s="230"/>
      <c r="GI86" s="230"/>
      <c r="GJ86" s="230"/>
      <c r="GK86" s="230"/>
      <c r="GL86" s="230"/>
      <c r="GM86" s="230"/>
      <c r="GN86" s="230"/>
      <c r="GO86" s="230"/>
      <c r="GP86" s="230"/>
      <c r="GQ86" s="230"/>
      <c r="GR86" s="230"/>
      <c r="GS86" s="230"/>
      <c r="GT86" s="230"/>
      <c r="GU86" s="230"/>
      <c r="GV86" s="230"/>
      <c r="GW86" s="230"/>
      <c r="GX86" s="230"/>
      <c r="GY86" s="230"/>
      <c r="GZ86" s="230"/>
      <c r="HA86" s="230"/>
      <c r="HB86" s="230"/>
      <c r="HC86" s="230"/>
      <c r="HD86" s="230"/>
      <c r="HE86" s="230"/>
      <c r="HF86" s="230"/>
      <c r="HG86" s="230"/>
      <c r="HH86" s="230"/>
      <c r="HI86" s="230"/>
      <c r="HJ86" s="230"/>
      <c r="HK86" s="230"/>
      <c r="HL86" s="230"/>
      <c r="HM86" s="230"/>
      <c r="HN86" s="230"/>
      <c r="HO86" s="230"/>
      <c r="HP86" s="230"/>
      <c r="HQ86" s="230"/>
      <c r="HR86" s="230"/>
      <c r="HS86" s="230"/>
      <c r="HT86" s="230"/>
      <c r="HU86" s="230"/>
      <c r="HV86" s="230"/>
      <c r="HW86" s="230"/>
      <c r="HX86" s="230"/>
      <c r="HY86" s="230"/>
      <c r="HZ86" s="230"/>
      <c r="IA86" s="230"/>
      <c r="IB86" s="230"/>
      <c r="IC86" s="230"/>
      <c r="ID86" s="230"/>
      <c r="IE86" s="230"/>
      <c r="IF86" s="230"/>
      <c r="IG86" s="230"/>
      <c r="IH86" s="230"/>
      <c r="II86" s="230"/>
      <c r="IJ86" s="230"/>
      <c r="IK86" s="230"/>
      <c r="IL86" s="230"/>
      <c r="IM86" s="230"/>
      <c r="IN86" s="230"/>
      <c r="IO86" s="230"/>
      <c r="IP86" s="230"/>
      <c r="IQ86" s="230"/>
      <c r="IR86" s="230"/>
      <c r="IS86" s="230"/>
      <c r="IT86" s="230"/>
      <c r="IU86" s="230"/>
      <c r="IV86" s="230"/>
      <c r="IW86" s="230"/>
      <c r="IX86" s="230"/>
      <c r="IY86" s="230"/>
      <c r="IZ86" s="230"/>
      <c r="JA86" s="230"/>
      <c r="JB86" s="230"/>
      <c r="JC86" s="230"/>
      <c r="JD86" s="230"/>
      <c r="JE86" s="230"/>
      <c r="JF86" s="230"/>
      <c r="JG86" s="230"/>
      <c r="JH86" s="230"/>
      <c r="JI86" s="230"/>
      <c r="JJ86" s="230"/>
      <c r="JK86" s="230"/>
      <c r="JL86" s="230"/>
      <c r="JM86" s="230"/>
      <c r="JN86" s="230"/>
      <c r="JO86" s="230"/>
      <c r="JP86" s="230"/>
      <c r="JQ86" s="230"/>
      <c r="JR86" s="230"/>
      <c r="JS86" s="230"/>
      <c r="JT86" s="230"/>
      <c r="JU86" s="230"/>
      <c r="JV86" s="230"/>
      <c r="JW86" s="230"/>
      <c r="JX86" s="230"/>
      <c r="JY86" s="230"/>
      <c r="JZ86" s="230"/>
      <c r="KA86" s="230"/>
      <c r="KB86" s="230"/>
      <c r="KC86" s="230"/>
      <c r="KD86" s="230"/>
      <c r="KE86" s="230"/>
      <c r="KF86" s="230"/>
      <c r="KG86" s="230"/>
      <c r="KH86" s="230"/>
      <c r="KI86" s="230"/>
      <c r="KJ86" s="230"/>
      <c r="KK86" s="230"/>
      <c r="KL86" s="230"/>
      <c r="KM86" s="230"/>
      <c r="KN86" s="230"/>
      <c r="KO86" s="230"/>
      <c r="KP86" s="230"/>
      <c r="KQ86" s="230"/>
      <c r="KR86" s="230"/>
      <c r="KS86" s="230"/>
      <c r="KT86" s="230"/>
      <c r="KU86" s="230"/>
      <c r="KV86" s="230"/>
      <c r="KW86" s="230"/>
      <c r="KX86" s="230"/>
      <c r="KY86" s="230"/>
      <c r="KZ86" s="230"/>
      <c r="LA86" s="230"/>
      <c r="LB86" s="230"/>
      <c r="LC86" s="230"/>
      <c r="LD86" s="230"/>
      <c r="LE86" s="230"/>
      <c r="LF86" s="230"/>
      <c r="LG86" s="230"/>
      <c r="LH86" s="230"/>
      <c r="LI86" s="230"/>
      <c r="LJ86" s="230"/>
      <c r="LK86" s="230"/>
      <c r="LL86" s="230"/>
      <c r="LM86" s="230"/>
      <c r="LN86" s="230"/>
      <c r="LO86" s="230"/>
      <c r="LP86" s="230"/>
      <c r="LQ86" s="230"/>
      <c r="LR86" s="230"/>
      <c r="LS86" s="230"/>
      <c r="LT86" s="230"/>
      <c r="LU86" s="230"/>
      <c r="LV86" s="230"/>
      <c r="LW86" s="230"/>
      <c r="LX86" s="230"/>
      <c r="LY86" s="230"/>
      <c r="LZ86" s="230"/>
      <c r="MA86" s="230"/>
      <c r="MB86" s="230"/>
      <c r="MC86" s="230"/>
      <c r="MD86" s="230"/>
      <c r="ME86" s="230"/>
      <c r="MF86" s="230"/>
      <c r="MG86" s="230"/>
      <c r="MH86" s="230"/>
      <c r="MI86" s="230"/>
      <c r="MJ86" s="230"/>
      <c r="MK86" s="230"/>
      <c r="ML86" s="230"/>
      <c r="MM86" s="230"/>
      <c r="MN86" s="230"/>
      <c r="MO86" s="230"/>
      <c r="MP86" s="230"/>
      <c r="MQ86" s="230"/>
      <c r="MR86" s="230"/>
      <c r="MS86" s="230"/>
      <c r="MT86" s="230"/>
      <c r="MU86" s="230"/>
      <c r="MV86" s="230"/>
      <c r="MW86" s="230"/>
      <c r="MX86" s="230"/>
      <c r="MY86" s="230"/>
      <c r="MZ86" s="230"/>
      <c r="NA86" s="230"/>
      <c r="NB86" s="230"/>
      <c r="NC86" s="230"/>
      <c r="ND86" s="230"/>
      <c r="NE86" s="230"/>
      <c r="NF86" s="230"/>
      <c r="NG86" s="230"/>
      <c r="NH86" s="230"/>
      <c r="NI86" s="230"/>
      <c r="NJ86" s="230"/>
      <c r="NK86" s="230"/>
      <c r="NL86" s="230"/>
      <c r="NM86" s="230"/>
      <c r="NN86" s="230"/>
      <c r="NO86" s="230"/>
      <c r="NP86" s="230"/>
      <c r="NQ86" s="230"/>
      <c r="NR86" s="230"/>
      <c r="NS86" s="230"/>
      <c r="NT86" s="230"/>
      <c r="NU86" s="230"/>
      <c r="NV86" s="230"/>
      <c r="NW86" s="230"/>
      <c r="NX86" s="230"/>
      <c r="NY86" s="230"/>
      <c r="NZ86" s="230"/>
      <c r="OA86" s="230"/>
      <c r="OB86" s="230"/>
      <c r="OC86" s="230"/>
      <c r="OD86" s="230"/>
      <c r="OE86" s="230"/>
      <c r="OF86" s="230"/>
      <c r="OG86" s="230"/>
      <c r="OH86" s="230"/>
      <c r="OI86" s="230"/>
      <c r="OJ86" s="230"/>
      <c r="OK86" s="230"/>
      <c r="OL86" s="230"/>
      <c r="OM86" s="230"/>
      <c r="ON86" s="230"/>
      <c r="OO86" s="230"/>
      <c r="OP86" s="230"/>
      <c r="OQ86" s="230"/>
      <c r="OR86" s="230"/>
      <c r="OS86" s="230"/>
      <c r="OT86" s="230"/>
      <c r="OU86" s="230"/>
      <c r="OV86" s="230"/>
      <c r="OW86" s="230"/>
      <c r="OX86" s="230"/>
      <c r="OY86" s="230"/>
      <c r="OZ86" s="230"/>
      <c r="PA86" s="230"/>
      <c r="PB86" s="230"/>
      <c r="PC86" s="230"/>
      <c r="PD86" s="230"/>
      <c r="PE86" s="230"/>
      <c r="PF86" s="230"/>
      <c r="PG86" s="230"/>
      <c r="PH86" s="230"/>
      <c r="PI86" s="230"/>
      <c r="PJ86" s="230"/>
      <c r="PK86" s="230"/>
      <c r="PL86" s="230"/>
      <c r="PM86" s="230"/>
      <c r="PN86" s="230"/>
      <c r="PO86" s="230"/>
      <c r="PP86" s="230"/>
      <c r="PQ86" s="230"/>
      <c r="PR86" s="230"/>
      <c r="PS86" s="230"/>
      <c r="PT86" s="230"/>
      <c r="PU86" s="230"/>
      <c r="PV86" s="230"/>
      <c r="PW86" s="230"/>
      <c r="PX86" s="230"/>
      <c r="PY86" s="230"/>
      <c r="PZ86" s="230"/>
      <c r="QA86" s="230"/>
      <c r="QB86" s="230"/>
      <c r="QC86" s="230"/>
      <c r="QD86" s="230"/>
      <c r="QE86" s="230"/>
      <c r="QF86" s="230"/>
      <c r="QG86" s="230"/>
      <c r="QH86" s="230"/>
      <c r="QI86" s="230"/>
      <c r="QJ86" s="230"/>
      <c r="QK86" s="230"/>
      <c r="QL86" s="230"/>
      <c r="QM86" s="230"/>
      <c r="QN86" s="230"/>
      <c r="QO86" s="230"/>
      <c r="QP86" s="230"/>
      <c r="QQ86" s="230"/>
      <c r="QR86" s="230"/>
      <c r="QS86" s="230"/>
      <c r="QT86" s="230"/>
      <c r="QU86" s="230"/>
      <c r="QV86" s="230"/>
      <c r="QW86" s="230"/>
      <c r="QX86" s="230"/>
      <c r="QY86" s="230"/>
      <c r="QZ86" s="230"/>
      <c r="RA86" s="230"/>
      <c r="RB86" s="230"/>
      <c r="RC86" s="230"/>
      <c r="RD86" s="230"/>
      <c r="RE86" s="230"/>
      <c r="RF86" s="230"/>
      <c r="RG86" s="230"/>
      <c r="RH86" s="230"/>
      <c r="RI86" s="230"/>
      <c r="RJ86" s="230"/>
      <c r="RK86" s="230"/>
      <c r="RL86" s="230"/>
      <c r="RM86" s="230"/>
      <c r="RN86" s="230"/>
      <c r="RO86" s="230"/>
      <c r="RP86" s="230"/>
      <c r="RQ86" s="230"/>
      <c r="RR86" s="230"/>
      <c r="RS86" s="230"/>
      <c r="RT86" s="230"/>
      <c r="RU86" s="230"/>
      <c r="RV86" s="230"/>
      <c r="RW86" s="230"/>
      <c r="RX86" s="230"/>
      <c r="RY86" s="230"/>
      <c r="RZ86" s="230"/>
      <c r="SA86" s="230"/>
      <c r="SB86" s="230"/>
      <c r="SC86" s="230"/>
      <c r="SD86" s="230"/>
      <c r="SE86" s="230"/>
      <c r="SF86" s="230"/>
      <c r="SG86" s="230"/>
      <c r="SH86" s="230"/>
      <c r="SI86" s="230"/>
      <c r="SJ86" s="230"/>
      <c r="SK86" s="230"/>
      <c r="SL86" s="230"/>
      <c r="SM86" s="230"/>
      <c r="SN86" s="230"/>
      <c r="SO86" s="230"/>
      <c r="SP86" s="230"/>
      <c r="SQ86" s="230"/>
      <c r="SR86" s="230"/>
      <c r="SS86" s="230"/>
      <c r="ST86" s="230"/>
      <c r="SU86" s="230"/>
      <c r="SV86" s="230"/>
      <c r="SW86" s="230"/>
      <c r="SX86" s="230"/>
      <c r="SY86" s="230"/>
      <c r="SZ86" s="230"/>
      <c r="TA86" s="230"/>
      <c r="TB86" s="230"/>
      <c r="TC86" s="230"/>
    </row>
    <row r="87" spans="1:523" s="58" customFormat="1" ht="15.95" customHeight="1" x14ac:dyDescent="0.3">
      <c r="A87" s="65"/>
      <c r="B87" s="65"/>
      <c r="C87" s="66"/>
      <c r="D87" s="65">
        <v>32999</v>
      </c>
      <c r="E87" s="189" t="s">
        <v>114</v>
      </c>
      <c r="H87" s="172">
        <f t="shared" si="63"/>
        <v>350</v>
      </c>
      <c r="I87" s="173"/>
      <c r="J87" s="173"/>
      <c r="K87" s="173">
        <v>350</v>
      </c>
      <c r="L87" s="174"/>
      <c r="M87" s="174"/>
      <c r="N87" s="173"/>
      <c r="O87" s="172">
        <f t="shared" si="68"/>
        <v>350</v>
      </c>
      <c r="P87" s="173"/>
      <c r="Q87" s="173"/>
      <c r="R87" s="173">
        <v>350</v>
      </c>
      <c r="S87" s="174"/>
      <c r="T87" s="174"/>
      <c r="U87" s="173"/>
      <c r="V87" s="173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  <c r="EF87" s="231"/>
      <c r="EG87" s="231"/>
      <c r="EH87" s="231"/>
      <c r="EI87" s="231"/>
      <c r="EJ87" s="231"/>
      <c r="EK87" s="231"/>
      <c r="EL87" s="231"/>
      <c r="EM87" s="231"/>
      <c r="EN87" s="231"/>
      <c r="EO87" s="231"/>
      <c r="EP87" s="231"/>
      <c r="EQ87" s="231"/>
      <c r="ER87" s="231"/>
      <c r="ES87" s="231"/>
      <c r="ET87" s="231"/>
      <c r="EU87" s="231"/>
      <c r="EV87" s="231"/>
      <c r="EW87" s="231"/>
      <c r="EX87" s="231"/>
      <c r="EY87" s="231"/>
      <c r="EZ87" s="231"/>
      <c r="FA87" s="231"/>
      <c r="FB87" s="231"/>
      <c r="FC87" s="231"/>
      <c r="FD87" s="231"/>
      <c r="FE87" s="231"/>
      <c r="FF87" s="231"/>
      <c r="FG87" s="231"/>
      <c r="FH87" s="231"/>
      <c r="FI87" s="231"/>
      <c r="FJ87" s="231"/>
      <c r="FK87" s="231"/>
      <c r="FL87" s="231"/>
      <c r="FM87" s="231"/>
      <c r="FN87" s="231"/>
      <c r="FO87" s="231"/>
      <c r="FP87" s="231"/>
      <c r="FQ87" s="231"/>
      <c r="FR87" s="231"/>
      <c r="FS87" s="231"/>
      <c r="FT87" s="231"/>
      <c r="FU87" s="231"/>
      <c r="FV87" s="231"/>
      <c r="FW87" s="231"/>
      <c r="FX87" s="231"/>
      <c r="FY87" s="231"/>
      <c r="FZ87" s="231"/>
      <c r="GA87" s="231"/>
      <c r="GB87" s="231"/>
      <c r="GC87" s="231"/>
      <c r="GD87" s="231"/>
      <c r="GE87" s="231"/>
      <c r="GF87" s="231"/>
      <c r="GG87" s="231"/>
      <c r="GH87" s="231"/>
      <c r="GI87" s="231"/>
      <c r="GJ87" s="231"/>
      <c r="GK87" s="231"/>
      <c r="GL87" s="231"/>
      <c r="GM87" s="231"/>
      <c r="GN87" s="231"/>
      <c r="GO87" s="231"/>
      <c r="GP87" s="231"/>
      <c r="GQ87" s="231"/>
      <c r="GR87" s="231"/>
      <c r="GS87" s="231"/>
      <c r="GT87" s="231"/>
      <c r="GU87" s="231"/>
      <c r="GV87" s="231"/>
      <c r="GW87" s="231"/>
      <c r="GX87" s="231"/>
      <c r="GY87" s="231"/>
      <c r="GZ87" s="231"/>
      <c r="HA87" s="231"/>
      <c r="HB87" s="231"/>
      <c r="HC87" s="231"/>
      <c r="HD87" s="231"/>
      <c r="HE87" s="231"/>
      <c r="HF87" s="231"/>
      <c r="HG87" s="231"/>
      <c r="HH87" s="231"/>
      <c r="HI87" s="231"/>
      <c r="HJ87" s="231"/>
      <c r="HK87" s="231"/>
      <c r="HL87" s="231"/>
      <c r="HM87" s="231"/>
      <c r="HN87" s="231"/>
      <c r="HO87" s="231"/>
      <c r="HP87" s="231"/>
      <c r="HQ87" s="231"/>
      <c r="HR87" s="231"/>
      <c r="HS87" s="231"/>
      <c r="HT87" s="231"/>
      <c r="HU87" s="231"/>
      <c r="HV87" s="231"/>
      <c r="HW87" s="231"/>
      <c r="HX87" s="231"/>
      <c r="HY87" s="231"/>
      <c r="HZ87" s="231"/>
      <c r="IA87" s="231"/>
      <c r="IB87" s="231"/>
      <c r="IC87" s="231"/>
      <c r="ID87" s="231"/>
      <c r="IE87" s="231"/>
      <c r="IF87" s="231"/>
      <c r="IG87" s="231"/>
      <c r="IH87" s="231"/>
      <c r="II87" s="231"/>
      <c r="IJ87" s="231"/>
      <c r="IK87" s="231"/>
      <c r="IL87" s="231"/>
      <c r="IM87" s="231"/>
      <c r="IN87" s="231"/>
      <c r="IO87" s="231"/>
      <c r="IP87" s="231"/>
      <c r="IQ87" s="231"/>
      <c r="IR87" s="231"/>
      <c r="IS87" s="231"/>
      <c r="IT87" s="231"/>
      <c r="IU87" s="231"/>
      <c r="IV87" s="231"/>
      <c r="IW87" s="231"/>
      <c r="IX87" s="231"/>
      <c r="IY87" s="231"/>
      <c r="IZ87" s="231"/>
      <c r="JA87" s="231"/>
      <c r="JB87" s="231"/>
      <c r="JC87" s="231"/>
      <c r="JD87" s="231"/>
      <c r="JE87" s="231"/>
      <c r="JF87" s="231"/>
      <c r="JG87" s="231"/>
      <c r="JH87" s="231"/>
      <c r="JI87" s="231"/>
      <c r="JJ87" s="231"/>
      <c r="JK87" s="231"/>
      <c r="JL87" s="231"/>
      <c r="JM87" s="231"/>
      <c r="JN87" s="231"/>
      <c r="JO87" s="231"/>
      <c r="JP87" s="231"/>
      <c r="JQ87" s="231"/>
      <c r="JR87" s="231"/>
      <c r="JS87" s="231"/>
      <c r="JT87" s="231"/>
      <c r="JU87" s="231"/>
      <c r="JV87" s="231"/>
      <c r="JW87" s="231"/>
      <c r="JX87" s="231"/>
      <c r="JY87" s="231"/>
      <c r="JZ87" s="231"/>
      <c r="KA87" s="231"/>
      <c r="KB87" s="231"/>
      <c r="KC87" s="231"/>
      <c r="KD87" s="231"/>
      <c r="KE87" s="231"/>
      <c r="KF87" s="231"/>
      <c r="KG87" s="231"/>
      <c r="KH87" s="231"/>
      <c r="KI87" s="231"/>
      <c r="KJ87" s="231"/>
      <c r="KK87" s="231"/>
      <c r="KL87" s="231"/>
      <c r="KM87" s="231"/>
      <c r="KN87" s="231"/>
      <c r="KO87" s="231"/>
      <c r="KP87" s="231"/>
      <c r="KQ87" s="231"/>
      <c r="KR87" s="231"/>
      <c r="KS87" s="231"/>
      <c r="KT87" s="231"/>
      <c r="KU87" s="231"/>
      <c r="KV87" s="231"/>
      <c r="KW87" s="231"/>
      <c r="KX87" s="231"/>
      <c r="KY87" s="231"/>
      <c r="KZ87" s="231"/>
      <c r="LA87" s="231"/>
      <c r="LB87" s="231"/>
      <c r="LC87" s="231"/>
      <c r="LD87" s="231"/>
      <c r="LE87" s="231"/>
      <c r="LF87" s="231"/>
      <c r="LG87" s="231"/>
      <c r="LH87" s="231"/>
      <c r="LI87" s="231"/>
      <c r="LJ87" s="231"/>
      <c r="LK87" s="231"/>
      <c r="LL87" s="231"/>
      <c r="LM87" s="231"/>
      <c r="LN87" s="231"/>
      <c r="LO87" s="231"/>
      <c r="LP87" s="231"/>
      <c r="LQ87" s="231"/>
      <c r="LR87" s="231"/>
      <c r="LS87" s="231"/>
      <c r="LT87" s="231"/>
      <c r="LU87" s="231"/>
      <c r="LV87" s="231"/>
      <c r="LW87" s="231"/>
      <c r="LX87" s="231"/>
      <c r="LY87" s="231"/>
      <c r="LZ87" s="231"/>
      <c r="MA87" s="231"/>
      <c r="MB87" s="231"/>
      <c r="MC87" s="231"/>
      <c r="MD87" s="231"/>
      <c r="ME87" s="231"/>
      <c r="MF87" s="231"/>
      <c r="MG87" s="231"/>
      <c r="MH87" s="231"/>
      <c r="MI87" s="231"/>
      <c r="MJ87" s="231"/>
      <c r="MK87" s="231"/>
      <c r="ML87" s="231"/>
      <c r="MM87" s="231"/>
      <c r="MN87" s="231"/>
      <c r="MO87" s="231"/>
      <c r="MP87" s="231"/>
      <c r="MQ87" s="231"/>
      <c r="MR87" s="231"/>
      <c r="MS87" s="231"/>
      <c r="MT87" s="231"/>
      <c r="MU87" s="231"/>
      <c r="MV87" s="231"/>
      <c r="MW87" s="231"/>
      <c r="MX87" s="231"/>
      <c r="MY87" s="231"/>
      <c r="MZ87" s="231"/>
      <c r="NA87" s="231"/>
      <c r="NB87" s="231"/>
      <c r="NC87" s="231"/>
      <c r="ND87" s="231"/>
      <c r="NE87" s="231"/>
      <c r="NF87" s="231"/>
      <c r="NG87" s="231"/>
      <c r="NH87" s="231"/>
      <c r="NI87" s="231"/>
      <c r="NJ87" s="231"/>
      <c r="NK87" s="231"/>
      <c r="NL87" s="231"/>
      <c r="NM87" s="231"/>
      <c r="NN87" s="231"/>
      <c r="NO87" s="231"/>
      <c r="NP87" s="231"/>
      <c r="NQ87" s="231"/>
      <c r="NR87" s="231"/>
      <c r="NS87" s="231"/>
      <c r="NT87" s="231"/>
      <c r="NU87" s="231"/>
      <c r="NV87" s="231"/>
      <c r="NW87" s="231"/>
      <c r="NX87" s="231"/>
      <c r="NY87" s="231"/>
      <c r="NZ87" s="231"/>
      <c r="OA87" s="231"/>
      <c r="OB87" s="231"/>
      <c r="OC87" s="231"/>
      <c r="OD87" s="231"/>
      <c r="OE87" s="231"/>
      <c r="OF87" s="231"/>
      <c r="OG87" s="231"/>
      <c r="OH87" s="231"/>
      <c r="OI87" s="231"/>
      <c r="OJ87" s="231"/>
      <c r="OK87" s="231"/>
      <c r="OL87" s="231"/>
      <c r="OM87" s="231"/>
      <c r="ON87" s="231"/>
      <c r="OO87" s="231"/>
      <c r="OP87" s="231"/>
      <c r="OQ87" s="231"/>
      <c r="OR87" s="231"/>
      <c r="OS87" s="231"/>
      <c r="OT87" s="231"/>
      <c r="OU87" s="231"/>
      <c r="OV87" s="231"/>
      <c r="OW87" s="231"/>
      <c r="OX87" s="231"/>
      <c r="OY87" s="231"/>
      <c r="OZ87" s="231"/>
      <c r="PA87" s="231"/>
      <c r="PB87" s="231"/>
      <c r="PC87" s="231"/>
      <c r="PD87" s="231"/>
      <c r="PE87" s="231"/>
      <c r="PF87" s="231"/>
      <c r="PG87" s="231"/>
      <c r="PH87" s="231"/>
      <c r="PI87" s="231"/>
      <c r="PJ87" s="231"/>
      <c r="PK87" s="231"/>
      <c r="PL87" s="231"/>
      <c r="PM87" s="231"/>
      <c r="PN87" s="231"/>
      <c r="PO87" s="231"/>
      <c r="PP87" s="231"/>
      <c r="PQ87" s="231"/>
      <c r="PR87" s="231"/>
      <c r="PS87" s="231"/>
      <c r="PT87" s="231"/>
      <c r="PU87" s="231"/>
      <c r="PV87" s="231"/>
      <c r="PW87" s="231"/>
      <c r="PX87" s="231"/>
      <c r="PY87" s="231"/>
      <c r="PZ87" s="231"/>
      <c r="QA87" s="231"/>
      <c r="QB87" s="231"/>
      <c r="QC87" s="231"/>
      <c r="QD87" s="231"/>
      <c r="QE87" s="231"/>
      <c r="QF87" s="231"/>
      <c r="QG87" s="231"/>
      <c r="QH87" s="231"/>
      <c r="QI87" s="231"/>
      <c r="QJ87" s="231"/>
      <c r="QK87" s="231"/>
      <c r="QL87" s="231"/>
      <c r="QM87" s="231"/>
      <c r="QN87" s="231"/>
      <c r="QO87" s="231"/>
      <c r="QP87" s="231"/>
      <c r="QQ87" s="231"/>
      <c r="QR87" s="231"/>
      <c r="QS87" s="231"/>
      <c r="QT87" s="231"/>
      <c r="QU87" s="231"/>
      <c r="QV87" s="231"/>
      <c r="QW87" s="231"/>
      <c r="QX87" s="231"/>
      <c r="QY87" s="231"/>
      <c r="QZ87" s="231"/>
      <c r="RA87" s="231"/>
      <c r="RB87" s="231"/>
      <c r="RC87" s="231"/>
      <c r="RD87" s="231"/>
      <c r="RE87" s="231"/>
      <c r="RF87" s="231"/>
      <c r="RG87" s="231"/>
      <c r="RH87" s="231"/>
      <c r="RI87" s="231"/>
      <c r="RJ87" s="231"/>
      <c r="RK87" s="231"/>
      <c r="RL87" s="231"/>
      <c r="RM87" s="231"/>
      <c r="RN87" s="231"/>
      <c r="RO87" s="231"/>
      <c r="RP87" s="231"/>
      <c r="RQ87" s="231"/>
      <c r="RR87" s="231"/>
      <c r="RS87" s="231"/>
      <c r="RT87" s="231"/>
      <c r="RU87" s="231"/>
      <c r="RV87" s="231"/>
      <c r="RW87" s="231"/>
      <c r="RX87" s="231"/>
      <c r="RY87" s="231"/>
      <c r="RZ87" s="231"/>
      <c r="SA87" s="231"/>
      <c r="SB87" s="231"/>
      <c r="SC87" s="231"/>
      <c r="SD87" s="231"/>
      <c r="SE87" s="231"/>
      <c r="SF87" s="231"/>
      <c r="SG87" s="231"/>
      <c r="SH87" s="231"/>
      <c r="SI87" s="231"/>
      <c r="SJ87" s="231"/>
      <c r="SK87" s="231"/>
      <c r="SL87" s="231"/>
      <c r="SM87" s="231"/>
      <c r="SN87" s="231"/>
      <c r="SO87" s="231"/>
      <c r="SP87" s="231"/>
      <c r="SQ87" s="231"/>
      <c r="SR87" s="231"/>
      <c r="SS87" s="231"/>
      <c r="ST87" s="231"/>
      <c r="SU87" s="231"/>
      <c r="SV87" s="231"/>
      <c r="SW87" s="231"/>
      <c r="SX87" s="231"/>
      <c r="SY87" s="231"/>
      <c r="SZ87" s="231"/>
      <c r="TA87" s="231"/>
      <c r="TB87" s="231"/>
      <c r="TC87" s="231"/>
    </row>
    <row r="88" spans="1:523" s="72" customFormat="1" ht="15.95" customHeight="1" x14ac:dyDescent="0.3">
      <c r="A88" s="55">
        <v>34</v>
      </c>
      <c r="B88" s="55"/>
      <c r="C88" s="55"/>
      <c r="D88" s="55"/>
      <c r="E88" s="185" t="s">
        <v>57</v>
      </c>
      <c r="F88" s="70">
        <f>F89</f>
        <v>0</v>
      </c>
      <c r="G88" s="71">
        <f>G89</f>
        <v>0</v>
      </c>
      <c r="H88" s="175">
        <f t="shared" si="63"/>
        <v>730</v>
      </c>
      <c r="I88" s="176">
        <f t="shared" ref="I88:V89" si="82">I89</f>
        <v>730</v>
      </c>
      <c r="J88" s="176">
        <f t="shared" si="82"/>
        <v>0</v>
      </c>
      <c r="K88" s="176">
        <f t="shared" si="82"/>
        <v>0</v>
      </c>
      <c r="L88" s="176">
        <f t="shared" si="82"/>
        <v>0</v>
      </c>
      <c r="M88" s="176">
        <f t="shared" si="82"/>
        <v>0</v>
      </c>
      <c r="N88" s="176">
        <f t="shared" si="82"/>
        <v>0</v>
      </c>
      <c r="O88" s="175">
        <f t="shared" si="68"/>
        <v>630</v>
      </c>
      <c r="P88" s="176">
        <f t="shared" si="82"/>
        <v>630</v>
      </c>
      <c r="Q88" s="176">
        <f t="shared" si="82"/>
        <v>0</v>
      </c>
      <c r="R88" s="176">
        <f t="shared" si="82"/>
        <v>0</v>
      </c>
      <c r="S88" s="176">
        <f t="shared" si="82"/>
        <v>0</v>
      </c>
      <c r="T88" s="176">
        <f t="shared" si="82"/>
        <v>0</v>
      </c>
      <c r="U88" s="176">
        <f t="shared" si="82"/>
        <v>0</v>
      </c>
      <c r="V88" s="176">
        <f t="shared" si="82"/>
        <v>0</v>
      </c>
      <c r="W88" s="61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  <c r="DY88" s="233"/>
      <c r="DZ88" s="233"/>
      <c r="EA88" s="233"/>
      <c r="EB88" s="233"/>
      <c r="EC88" s="233"/>
      <c r="ED88" s="233"/>
      <c r="EE88" s="233"/>
      <c r="EF88" s="233"/>
      <c r="EG88" s="233"/>
      <c r="EH88" s="233"/>
      <c r="EI88" s="233"/>
      <c r="EJ88" s="233"/>
      <c r="EK88" s="233"/>
      <c r="EL88" s="233"/>
      <c r="EM88" s="233"/>
      <c r="EN88" s="233"/>
      <c r="EO88" s="233"/>
      <c r="EP88" s="233"/>
      <c r="EQ88" s="233"/>
      <c r="ER88" s="233"/>
      <c r="ES88" s="233"/>
      <c r="ET88" s="233"/>
      <c r="EU88" s="233"/>
      <c r="EV88" s="233"/>
      <c r="EW88" s="233"/>
      <c r="EX88" s="233"/>
      <c r="EY88" s="233"/>
      <c r="EZ88" s="233"/>
      <c r="FA88" s="233"/>
      <c r="FB88" s="233"/>
      <c r="FC88" s="233"/>
      <c r="FD88" s="233"/>
      <c r="FE88" s="233"/>
      <c r="FF88" s="233"/>
      <c r="FG88" s="233"/>
      <c r="FH88" s="233"/>
      <c r="FI88" s="233"/>
      <c r="FJ88" s="233"/>
      <c r="FK88" s="233"/>
      <c r="FL88" s="233"/>
      <c r="FM88" s="233"/>
      <c r="FN88" s="233"/>
      <c r="FO88" s="233"/>
      <c r="FP88" s="233"/>
      <c r="FQ88" s="233"/>
      <c r="FR88" s="233"/>
      <c r="FS88" s="233"/>
      <c r="FT88" s="233"/>
      <c r="FU88" s="233"/>
      <c r="FV88" s="233"/>
      <c r="FW88" s="233"/>
      <c r="FX88" s="233"/>
      <c r="FY88" s="233"/>
      <c r="FZ88" s="233"/>
      <c r="GA88" s="233"/>
      <c r="GB88" s="233"/>
      <c r="GC88" s="233"/>
      <c r="GD88" s="233"/>
      <c r="GE88" s="233"/>
      <c r="GF88" s="233"/>
      <c r="GG88" s="233"/>
      <c r="GH88" s="233"/>
      <c r="GI88" s="233"/>
      <c r="GJ88" s="233"/>
      <c r="GK88" s="233"/>
      <c r="GL88" s="233"/>
      <c r="GM88" s="233"/>
      <c r="GN88" s="233"/>
      <c r="GO88" s="233"/>
      <c r="GP88" s="233"/>
      <c r="GQ88" s="233"/>
      <c r="GR88" s="233"/>
      <c r="GS88" s="233"/>
      <c r="GT88" s="233"/>
      <c r="GU88" s="233"/>
      <c r="GV88" s="233"/>
      <c r="GW88" s="233"/>
      <c r="GX88" s="233"/>
      <c r="GY88" s="233"/>
      <c r="GZ88" s="233"/>
      <c r="HA88" s="233"/>
      <c r="HB88" s="233"/>
      <c r="HC88" s="233"/>
      <c r="HD88" s="233"/>
      <c r="HE88" s="233"/>
      <c r="HF88" s="233"/>
      <c r="HG88" s="233"/>
      <c r="HH88" s="233"/>
      <c r="HI88" s="233"/>
      <c r="HJ88" s="233"/>
      <c r="HK88" s="233"/>
      <c r="HL88" s="233"/>
      <c r="HM88" s="233"/>
      <c r="HN88" s="233"/>
      <c r="HO88" s="233"/>
      <c r="HP88" s="233"/>
      <c r="HQ88" s="233"/>
      <c r="HR88" s="233"/>
      <c r="HS88" s="233"/>
      <c r="HT88" s="233"/>
      <c r="HU88" s="233"/>
      <c r="HV88" s="233"/>
      <c r="HW88" s="233"/>
      <c r="HX88" s="233"/>
      <c r="HY88" s="233"/>
      <c r="HZ88" s="233"/>
      <c r="IA88" s="233"/>
      <c r="IB88" s="233"/>
      <c r="IC88" s="233"/>
      <c r="ID88" s="233"/>
      <c r="IE88" s="233"/>
      <c r="IF88" s="233"/>
      <c r="IG88" s="233"/>
      <c r="IH88" s="233"/>
      <c r="II88" s="233"/>
      <c r="IJ88" s="233"/>
      <c r="IK88" s="233"/>
      <c r="IL88" s="233"/>
      <c r="IM88" s="233"/>
      <c r="IN88" s="233"/>
      <c r="IO88" s="233"/>
      <c r="IP88" s="233"/>
      <c r="IQ88" s="233"/>
      <c r="IR88" s="233"/>
      <c r="IS88" s="233"/>
      <c r="IT88" s="233"/>
      <c r="IU88" s="233"/>
      <c r="IV88" s="233"/>
      <c r="IW88" s="233"/>
      <c r="IX88" s="233"/>
      <c r="IY88" s="233"/>
      <c r="IZ88" s="233"/>
      <c r="JA88" s="233"/>
      <c r="JB88" s="233"/>
      <c r="JC88" s="233"/>
      <c r="JD88" s="233"/>
      <c r="JE88" s="233"/>
      <c r="JF88" s="233"/>
      <c r="JG88" s="233"/>
      <c r="JH88" s="233"/>
      <c r="JI88" s="233"/>
      <c r="JJ88" s="233"/>
      <c r="JK88" s="233"/>
      <c r="JL88" s="233"/>
      <c r="JM88" s="233"/>
      <c r="JN88" s="233"/>
      <c r="JO88" s="233"/>
      <c r="JP88" s="233"/>
      <c r="JQ88" s="233"/>
      <c r="JR88" s="233"/>
      <c r="JS88" s="233"/>
      <c r="JT88" s="233"/>
      <c r="JU88" s="233"/>
      <c r="JV88" s="233"/>
      <c r="JW88" s="233"/>
      <c r="JX88" s="233"/>
      <c r="JY88" s="233"/>
      <c r="JZ88" s="233"/>
      <c r="KA88" s="233"/>
      <c r="KB88" s="233"/>
      <c r="KC88" s="233"/>
      <c r="KD88" s="233"/>
      <c r="KE88" s="233"/>
      <c r="KF88" s="233"/>
      <c r="KG88" s="233"/>
      <c r="KH88" s="233"/>
      <c r="KI88" s="233"/>
      <c r="KJ88" s="233"/>
      <c r="KK88" s="233"/>
      <c r="KL88" s="233"/>
      <c r="KM88" s="233"/>
      <c r="KN88" s="233"/>
      <c r="KO88" s="233"/>
      <c r="KP88" s="233"/>
      <c r="KQ88" s="233"/>
      <c r="KR88" s="233"/>
      <c r="KS88" s="233"/>
      <c r="KT88" s="233"/>
      <c r="KU88" s="233"/>
      <c r="KV88" s="233"/>
      <c r="KW88" s="233"/>
      <c r="KX88" s="233"/>
      <c r="KY88" s="233"/>
      <c r="KZ88" s="233"/>
      <c r="LA88" s="233"/>
      <c r="LB88" s="233"/>
      <c r="LC88" s="233"/>
      <c r="LD88" s="233"/>
      <c r="LE88" s="233"/>
      <c r="LF88" s="233"/>
      <c r="LG88" s="233"/>
      <c r="LH88" s="233"/>
      <c r="LI88" s="233"/>
      <c r="LJ88" s="233"/>
      <c r="LK88" s="233"/>
      <c r="LL88" s="233"/>
      <c r="LM88" s="233"/>
      <c r="LN88" s="233"/>
      <c r="LO88" s="233"/>
      <c r="LP88" s="233"/>
      <c r="LQ88" s="233"/>
      <c r="LR88" s="233"/>
      <c r="LS88" s="233"/>
      <c r="LT88" s="233"/>
      <c r="LU88" s="233"/>
      <c r="LV88" s="233"/>
      <c r="LW88" s="233"/>
      <c r="LX88" s="233"/>
      <c r="LY88" s="233"/>
      <c r="LZ88" s="233"/>
      <c r="MA88" s="233"/>
      <c r="MB88" s="233"/>
      <c r="MC88" s="233"/>
      <c r="MD88" s="233"/>
      <c r="ME88" s="233"/>
      <c r="MF88" s="233"/>
      <c r="MG88" s="233"/>
      <c r="MH88" s="233"/>
      <c r="MI88" s="233"/>
      <c r="MJ88" s="233"/>
      <c r="MK88" s="233"/>
      <c r="ML88" s="233"/>
      <c r="MM88" s="233"/>
      <c r="MN88" s="233"/>
      <c r="MO88" s="233"/>
      <c r="MP88" s="233"/>
      <c r="MQ88" s="233"/>
      <c r="MR88" s="233"/>
      <c r="MS88" s="233"/>
      <c r="MT88" s="233"/>
      <c r="MU88" s="233"/>
      <c r="MV88" s="233"/>
      <c r="MW88" s="233"/>
      <c r="MX88" s="233"/>
      <c r="MY88" s="233"/>
      <c r="MZ88" s="233"/>
      <c r="NA88" s="233"/>
      <c r="NB88" s="233"/>
      <c r="NC88" s="233"/>
      <c r="ND88" s="233"/>
      <c r="NE88" s="233"/>
      <c r="NF88" s="233"/>
      <c r="NG88" s="233"/>
      <c r="NH88" s="233"/>
      <c r="NI88" s="233"/>
      <c r="NJ88" s="233"/>
      <c r="NK88" s="233"/>
      <c r="NL88" s="233"/>
      <c r="NM88" s="233"/>
      <c r="NN88" s="233"/>
      <c r="NO88" s="233"/>
      <c r="NP88" s="233"/>
      <c r="NQ88" s="233"/>
      <c r="NR88" s="233"/>
      <c r="NS88" s="233"/>
      <c r="NT88" s="233"/>
      <c r="NU88" s="233"/>
      <c r="NV88" s="233"/>
      <c r="NW88" s="233"/>
      <c r="NX88" s="233"/>
      <c r="NY88" s="233"/>
      <c r="NZ88" s="233"/>
      <c r="OA88" s="233"/>
      <c r="OB88" s="233"/>
      <c r="OC88" s="233"/>
      <c r="OD88" s="233"/>
      <c r="OE88" s="233"/>
      <c r="OF88" s="233"/>
      <c r="OG88" s="233"/>
      <c r="OH88" s="233"/>
      <c r="OI88" s="233"/>
      <c r="OJ88" s="233"/>
      <c r="OK88" s="233"/>
      <c r="OL88" s="233"/>
      <c r="OM88" s="233"/>
      <c r="ON88" s="233"/>
      <c r="OO88" s="233"/>
      <c r="OP88" s="233"/>
      <c r="OQ88" s="233"/>
      <c r="OR88" s="233"/>
      <c r="OS88" s="233"/>
      <c r="OT88" s="233"/>
      <c r="OU88" s="233"/>
      <c r="OV88" s="233"/>
      <c r="OW88" s="233"/>
      <c r="OX88" s="233"/>
      <c r="OY88" s="233"/>
      <c r="OZ88" s="233"/>
      <c r="PA88" s="233"/>
      <c r="PB88" s="233"/>
      <c r="PC88" s="233"/>
      <c r="PD88" s="233"/>
      <c r="PE88" s="233"/>
      <c r="PF88" s="233"/>
      <c r="PG88" s="233"/>
      <c r="PH88" s="233"/>
      <c r="PI88" s="233"/>
      <c r="PJ88" s="233"/>
      <c r="PK88" s="233"/>
      <c r="PL88" s="233"/>
      <c r="PM88" s="233"/>
      <c r="PN88" s="233"/>
      <c r="PO88" s="233"/>
      <c r="PP88" s="233"/>
      <c r="PQ88" s="233"/>
      <c r="PR88" s="233"/>
      <c r="PS88" s="233"/>
      <c r="PT88" s="233"/>
      <c r="PU88" s="233"/>
      <c r="PV88" s="233"/>
      <c r="PW88" s="233"/>
      <c r="PX88" s="233"/>
      <c r="PY88" s="233"/>
      <c r="PZ88" s="233"/>
      <c r="QA88" s="233"/>
      <c r="QB88" s="233"/>
      <c r="QC88" s="233"/>
      <c r="QD88" s="233"/>
      <c r="QE88" s="233"/>
      <c r="QF88" s="233"/>
      <c r="QG88" s="233"/>
      <c r="QH88" s="233"/>
      <c r="QI88" s="233"/>
      <c r="QJ88" s="233"/>
      <c r="QK88" s="233"/>
      <c r="QL88" s="233"/>
      <c r="QM88" s="233"/>
      <c r="QN88" s="233"/>
      <c r="QO88" s="233"/>
      <c r="QP88" s="233"/>
      <c r="QQ88" s="233"/>
      <c r="QR88" s="233"/>
      <c r="QS88" s="233"/>
      <c r="QT88" s="233"/>
      <c r="QU88" s="233"/>
      <c r="QV88" s="233"/>
      <c r="QW88" s="233"/>
      <c r="QX88" s="233"/>
      <c r="QY88" s="233"/>
      <c r="QZ88" s="233"/>
      <c r="RA88" s="233"/>
      <c r="RB88" s="233"/>
      <c r="RC88" s="233"/>
      <c r="RD88" s="233"/>
      <c r="RE88" s="233"/>
      <c r="RF88" s="233"/>
      <c r="RG88" s="233"/>
      <c r="RH88" s="233"/>
      <c r="RI88" s="233"/>
      <c r="RJ88" s="233"/>
      <c r="RK88" s="233"/>
      <c r="RL88" s="233"/>
      <c r="RM88" s="233"/>
      <c r="RN88" s="233"/>
      <c r="RO88" s="233"/>
      <c r="RP88" s="233"/>
      <c r="RQ88" s="233"/>
      <c r="RR88" s="233"/>
      <c r="RS88" s="233"/>
      <c r="RT88" s="233"/>
      <c r="RU88" s="233"/>
      <c r="RV88" s="233"/>
      <c r="RW88" s="233"/>
      <c r="RX88" s="233"/>
      <c r="RY88" s="233"/>
      <c r="RZ88" s="233"/>
      <c r="SA88" s="233"/>
      <c r="SB88" s="233"/>
      <c r="SC88" s="233"/>
      <c r="SD88" s="233"/>
      <c r="SE88" s="233"/>
      <c r="SF88" s="233"/>
      <c r="SG88" s="233"/>
      <c r="SH88" s="233"/>
      <c r="SI88" s="233"/>
      <c r="SJ88" s="233"/>
      <c r="SK88" s="233"/>
      <c r="SL88" s="233"/>
      <c r="SM88" s="233"/>
      <c r="SN88" s="233"/>
      <c r="SO88" s="233"/>
      <c r="SP88" s="233"/>
      <c r="SQ88" s="233"/>
      <c r="SR88" s="233"/>
      <c r="SS88" s="233"/>
      <c r="ST88" s="233"/>
      <c r="SU88" s="233"/>
      <c r="SV88" s="233"/>
      <c r="SW88" s="233"/>
      <c r="SX88" s="233"/>
      <c r="SY88" s="233"/>
      <c r="SZ88" s="233"/>
      <c r="TA88" s="233"/>
      <c r="TB88" s="233"/>
      <c r="TC88" s="233"/>
    </row>
    <row r="89" spans="1:523" s="60" customFormat="1" ht="15.95" customHeight="1" x14ac:dyDescent="0.3">
      <c r="A89" s="59"/>
      <c r="B89" s="59">
        <v>343</v>
      </c>
      <c r="C89" s="59"/>
      <c r="D89" s="59"/>
      <c r="E89" s="186" t="s">
        <v>120</v>
      </c>
      <c r="F89" s="73"/>
      <c r="G89" s="74"/>
      <c r="H89" s="177">
        <f t="shared" si="63"/>
        <v>730</v>
      </c>
      <c r="I89" s="178">
        <f>I90</f>
        <v>730</v>
      </c>
      <c r="J89" s="178">
        <f t="shared" si="82"/>
        <v>0</v>
      </c>
      <c r="K89" s="178">
        <f t="shared" si="82"/>
        <v>0</v>
      </c>
      <c r="L89" s="178">
        <f t="shared" si="82"/>
        <v>0</v>
      </c>
      <c r="M89" s="178">
        <f t="shared" si="82"/>
        <v>0</v>
      </c>
      <c r="N89" s="178">
        <f t="shared" si="82"/>
        <v>0</v>
      </c>
      <c r="O89" s="177">
        <f t="shared" si="68"/>
        <v>630</v>
      </c>
      <c r="P89" s="178">
        <f>P90</f>
        <v>630</v>
      </c>
      <c r="Q89" s="178">
        <f t="shared" si="82"/>
        <v>0</v>
      </c>
      <c r="R89" s="178">
        <f t="shared" si="82"/>
        <v>0</v>
      </c>
      <c r="S89" s="178">
        <f t="shared" si="82"/>
        <v>0</v>
      </c>
      <c r="T89" s="178">
        <f t="shared" si="82"/>
        <v>0</v>
      </c>
      <c r="U89" s="178">
        <f t="shared" si="82"/>
        <v>0</v>
      </c>
      <c r="V89" s="178">
        <f t="shared" si="82"/>
        <v>0</v>
      </c>
      <c r="W89" s="61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29"/>
      <c r="EF89" s="229"/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29"/>
      <c r="ES89" s="229"/>
      <c r="ET89" s="229"/>
      <c r="EU89" s="229"/>
      <c r="EV89" s="229"/>
      <c r="EW89" s="229"/>
      <c r="EX89" s="229"/>
      <c r="EY89" s="229"/>
      <c r="EZ89" s="229"/>
      <c r="FA89" s="229"/>
      <c r="FB89" s="229"/>
      <c r="FC89" s="229"/>
      <c r="FD89" s="229"/>
      <c r="FE89" s="229"/>
      <c r="FF89" s="229"/>
      <c r="FG89" s="229"/>
      <c r="FH89" s="229"/>
      <c r="FI89" s="229"/>
      <c r="FJ89" s="229"/>
      <c r="FK89" s="229"/>
      <c r="FL89" s="229"/>
      <c r="FM89" s="229"/>
      <c r="FN89" s="229"/>
      <c r="FO89" s="229"/>
      <c r="FP89" s="229"/>
      <c r="FQ89" s="229"/>
      <c r="FR89" s="229"/>
      <c r="FS89" s="229"/>
      <c r="FT89" s="229"/>
      <c r="FU89" s="229"/>
      <c r="FV89" s="229"/>
      <c r="FW89" s="229"/>
      <c r="FX89" s="229"/>
      <c r="FY89" s="229"/>
      <c r="FZ89" s="229"/>
      <c r="GA89" s="229"/>
      <c r="GB89" s="229"/>
      <c r="GC89" s="229"/>
      <c r="GD89" s="229"/>
      <c r="GE89" s="229"/>
      <c r="GF89" s="229"/>
      <c r="GG89" s="229"/>
      <c r="GH89" s="229"/>
      <c r="GI89" s="229"/>
      <c r="GJ89" s="229"/>
      <c r="GK89" s="229"/>
      <c r="GL89" s="229"/>
      <c r="GM89" s="229"/>
      <c r="GN89" s="229"/>
      <c r="GO89" s="229"/>
      <c r="GP89" s="229"/>
      <c r="GQ89" s="229"/>
      <c r="GR89" s="229"/>
      <c r="GS89" s="229"/>
      <c r="GT89" s="229"/>
      <c r="GU89" s="229"/>
      <c r="GV89" s="229"/>
      <c r="GW89" s="229"/>
      <c r="GX89" s="229"/>
      <c r="GY89" s="229"/>
      <c r="GZ89" s="229"/>
      <c r="HA89" s="229"/>
      <c r="HB89" s="229"/>
      <c r="HC89" s="229"/>
      <c r="HD89" s="229"/>
      <c r="HE89" s="229"/>
      <c r="HF89" s="229"/>
      <c r="HG89" s="229"/>
      <c r="HH89" s="229"/>
      <c r="HI89" s="229"/>
      <c r="HJ89" s="229"/>
      <c r="HK89" s="229"/>
      <c r="HL89" s="229"/>
      <c r="HM89" s="229"/>
      <c r="HN89" s="229"/>
      <c r="HO89" s="229"/>
      <c r="HP89" s="229"/>
      <c r="HQ89" s="229"/>
      <c r="HR89" s="229"/>
      <c r="HS89" s="229"/>
      <c r="HT89" s="229"/>
      <c r="HU89" s="229"/>
      <c r="HV89" s="229"/>
      <c r="HW89" s="229"/>
      <c r="HX89" s="229"/>
      <c r="HY89" s="229"/>
      <c r="HZ89" s="229"/>
      <c r="IA89" s="229"/>
      <c r="IB89" s="229"/>
      <c r="IC89" s="229"/>
      <c r="ID89" s="229"/>
      <c r="IE89" s="229"/>
      <c r="IF89" s="229"/>
      <c r="IG89" s="229"/>
      <c r="IH89" s="229"/>
      <c r="II89" s="229"/>
      <c r="IJ89" s="229"/>
      <c r="IK89" s="229"/>
      <c r="IL89" s="229"/>
      <c r="IM89" s="229"/>
      <c r="IN89" s="229"/>
      <c r="IO89" s="229"/>
      <c r="IP89" s="229"/>
      <c r="IQ89" s="229"/>
      <c r="IR89" s="229"/>
      <c r="IS89" s="229"/>
      <c r="IT89" s="229"/>
      <c r="IU89" s="229"/>
      <c r="IV89" s="229"/>
      <c r="IW89" s="229"/>
      <c r="IX89" s="229"/>
      <c r="IY89" s="229"/>
      <c r="IZ89" s="229"/>
      <c r="JA89" s="229"/>
      <c r="JB89" s="229"/>
      <c r="JC89" s="229"/>
      <c r="JD89" s="229"/>
      <c r="JE89" s="229"/>
      <c r="JF89" s="229"/>
      <c r="JG89" s="229"/>
      <c r="JH89" s="229"/>
      <c r="JI89" s="229"/>
      <c r="JJ89" s="229"/>
      <c r="JK89" s="229"/>
      <c r="JL89" s="229"/>
      <c r="JM89" s="229"/>
      <c r="JN89" s="229"/>
      <c r="JO89" s="229"/>
      <c r="JP89" s="229"/>
      <c r="JQ89" s="229"/>
      <c r="JR89" s="229"/>
      <c r="JS89" s="229"/>
      <c r="JT89" s="229"/>
      <c r="JU89" s="229"/>
      <c r="JV89" s="229"/>
      <c r="JW89" s="229"/>
      <c r="JX89" s="229"/>
      <c r="JY89" s="229"/>
      <c r="JZ89" s="229"/>
      <c r="KA89" s="229"/>
      <c r="KB89" s="229"/>
      <c r="KC89" s="229"/>
      <c r="KD89" s="229"/>
      <c r="KE89" s="229"/>
      <c r="KF89" s="229"/>
      <c r="KG89" s="229"/>
      <c r="KH89" s="229"/>
      <c r="KI89" s="229"/>
      <c r="KJ89" s="229"/>
      <c r="KK89" s="229"/>
      <c r="KL89" s="229"/>
      <c r="KM89" s="229"/>
      <c r="KN89" s="229"/>
      <c r="KO89" s="229"/>
      <c r="KP89" s="229"/>
      <c r="KQ89" s="229"/>
      <c r="KR89" s="229"/>
      <c r="KS89" s="229"/>
      <c r="KT89" s="229"/>
      <c r="KU89" s="229"/>
      <c r="KV89" s="229"/>
      <c r="KW89" s="229"/>
      <c r="KX89" s="229"/>
      <c r="KY89" s="229"/>
      <c r="KZ89" s="229"/>
      <c r="LA89" s="229"/>
      <c r="LB89" s="229"/>
      <c r="LC89" s="229"/>
      <c r="LD89" s="229"/>
      <c r="LE89" s="229"/>
      <c r="LF89" s="229"/>
      <c r="LG89" s="229"/>
      <c r="LH89" s="229"/>
      <c r="LI89" s="229"/>
      <c r="LJ89" s="229"/>
      <c r="LK89" s="229"/>
      <c r="LL89" s="229"/>
      <c r="LM89" s="229"/>
      <c r="LN89" s="229"/>
      <c r="LO89" s="229"/>
      <c r="LP89" s="229"/>
      <c r="LQ89" s="229"/>
      <c r="LR89" s="229"/>
      <c r="LS89" s="229"/>
      <c r="LT89" s="229"/>
      <c r="LU89" s="229"/>
      <c r="LV89" s="229"/>
      <c r="LW89" s="229"/>
      <c r="LX89" s="229"/>
      <c r="LY89" s="229"/>
      <c r="LZ89" s="229"/>
      <c r="MA89" s="229"/>
      <c r="MB89" s="229"/>
      <c r="MC89" s="229"/>
      <c r="MD89" s="229"/>
      <c r="ME89" s="229"/>
      <c r="MF89" s="229"/>
      <c r="MG89" s="229"/>
      <c r="MH89" s="229"/>
      <c r="MI89" s="229"/>
      <c r="MJ89" s="229"/>
      <c r="MK89" s="229"/>
      <c r="ML89" s="229"/>
      <c r="MM89" s="229"/>
      <c r="MN89" s="229"/>
      <c r="MO89" s="229"/>
      <c r="MP89" s="229"/>
      <c r="MQ89" s="229"/>
      <c r="MR89" s="229"/>
      <c r="MS89" s="229"/>
      <c r="MT89" s="229"/>
      <c r="MU89" s="229"/>
      <c r="MV89" s="229"/>
      <c r="MW89" s="229"/>
      <c r="MX89" s="229"/>
      <c r="MY89" s="229"/>
      <c r="MZ89" s="229"/>
      <c r="NA89" s="229"/>
      <c r="NB89" s="229"/>
      <c r="NC89" s="229"/>
      <c r="ND89" s="229"/>
      <c r="NE89" s="229"/>
      <c r="NF89" s="229"/>
      <c r="NG89" s="229"/>
      <c r="NH89" s="229"/>
      <c r="NI89" s="229"/>
      <c r="NJ89" s="229"/>
      <c r="NK89" s="229"/>
      <c r="NL89" s="229"/>
      <c r="NM89" s="229"/>
      <c r="NN89" s="229"/>
      <c r="NO89" s="229"/>
      <c r="NP89" s="229"/>
      <c r="NQ89" s="229"/>
      <c r="NR89" s="229"/>
      <c r="NS89" s="229"/>
      <c r="NT89" s="229"/>
      <c r="NU89" s="229"/>
      <c r="NV89" s="229"/>
      <c r="NW89" s="229"/>
      <c r="NX89" s="229"/>
      <c r="NY89" s="229"/>
      <c r="NZ89" s="229"/>
      <c r="OA89" s="229"/>
      <c r="OB89" s="229"/>
      <c r="OC89" s="229"/>
      <c r="OD89" s="229"/>
      <c r="OE89" s="229"/>
      <c r="OF89" s="229"/>
      <c r="OG89" s="229"/>
      <c r="OH89" s="229"/>
      <c r="OI89" s="229"/>
      <c r="OJ89" s="229"/>
      <c r="OK89" s="229"/>
      <c r="OL89" s="229"/>
      <c r="OM89" s="229"/>
      <c r="ON89" s="229"/>
      <c r="OO89" s="229"/>
      <c r="OP89" s="229"/>
      <c r="OQ89" s="229"/>
      <c r="OR89" s="229"/>
      <c r="OS89" s="229"/>
      <c r="OT89" s="229"/>
      <c r="OU89" s="229"/>
      <c r="OV89" s="229"/>
      <c r="OW89" s="229"/>
      <c r="OX89" s="229"/>
      <c r="OY89" s="229"/>
      <c r="OZ89" s="229"/>
      <c r="PA89" s="229"/>
      <c r="PB89" s="229"/>
      <c r="PC89" s="229"/>
      <c r="PD89" s="229"/>
      <c r="PE89" s="229"/>
      <c r="PF89" s="229"/>
      <c r="PG89" s="229"/>
      <c r="PH89" s="229"/>
      <c r="PI89" s="229"/>
      <c r="PJ89" s="229"/>
      <c r="PK89" s="229"/>
      <c r="PL89" s="229"/>
      <c r="PM89" s="229"/>
      <c r="PN89" s="229"/>
      <c r="PO89" s="229"/>
      <c r="PP89" s="229"/>
      <c r="PQ89" s="229"/>
      <c r="PR89" s="229"/>
      <c r="PS89" s="229"/>
      <c r="PT89" s="229"/>
      <c r="PU89" s="229"/>
      <c r="PV89" s="229"/>
      <c r="PW89" s="229"/>
      <c r="PX89" s="229"/>
      <c r="PY89" s="229"/>
      <c r="PZ89" s="229"/>
      <c r="QA89" s="229"/>
      <c r="QB89" s="229"/>
      <c r="QC89" s="229"/>
      <c r="QD89" s="229"/>
      <c r="QE89" s="229"/>
      <c r="QF89" s="229"/>
      <c r="QG89" s="229"/>
      <c r="QH89" s="229"/>
      <c r="QI89" s="229"/>
      <c r="QJ89" s="229"/>
      <c r="QK89" s="229"/>
      <c r="QL89" s="229"/>
      <c r="QM89" s="229"/>
      <c r="QN89" s="229"/>
      <c r="QO89" s="229"/>
      <c r="QP89" s="229"/>
      <c r="QQ89" s="229"/>
      <c r="QR89" s="229"/>
      <c r="QS89" s="229"/>
      <c r="QT89" s="229"/>
      <c r="QU89" s="229"/>
      <c r="QV89" s="229"/>
      <c r="QW89" s="229"/>
      <c r="QX89" s="229"/>
      <c r="QY89" s="229"/>
      <c r="QZ89" s="229"/>
      <c r="RA89" s="229"/>
      <c r="RB89" s="229"/>
      <c r="RC89" s="229"/>
      <c r="RD89" s="229"/>
      <c r="RE89" s="229"/>
      <c r="RF89" s="229"/>
      <c r="RG89" s="229"/>
      <c r="RH89" s="229"/>
      <c r="RI89" s="229"/>
      <c r="RJ89" s="229"/>
      <c r="RK89" s="229"/>
      <c r="RL89" s="229"/>
      <c r="RM89" s="229"/>
      <c r="RN89" s="229"/>
      <c r="RO89" s="229"/>
      <c r="RP89" s="229"/>
      <c r="RQ89" s="229"/>
      <c r="RR89" s="229"/>
      <c r="RS89" s="229"/>
      <c r="RT89" s="229"/>
      <c r="RU89" s="229"/>
      <c r="RV89" s="229"/>
      <c r="RW89" s="229"/>
      <c r="RX89" s="229"/>
      <c r="RY89" s="229"/>
      <c r="RZ89" s="229"/>
      <c r="SA89" s="229"/>
      <c r="SB89" s="229"/>
      <c r="SC89" s="229"/>
      <c r="SD89" s="229"/>
      <c r="SE89" s="229"/>
      <c r="SF89" s="229"/>
      <c r="SG89" s="229"/>
      <c r="SH89" s="229"/>
      <c r="SI89" s="229"/>
      <c r="SJ89" s="229"/>
      <c r="SK89" s="229"/>
      <c r="SL89" s="229"/>
      <c r="SM89" s="229"/>
      <c r="SN89" s="229"/>
      <c r="SO89" s="229"/>
      <c r="SP89" s="229"/>
      <c r="SQ89" s="229"/>
      <c r="SR89" s="229"/>
      <c r="SS89" s="229"/>
      <c r="ST89" s="229"/>
      <c r="SU89" s="229"/>
      <c r="SV89" s="229"/>
      <c r="SW89" s="229"/>
      <c r="SX89" s="229"/>
      <c r="SY89" s="229"/>
      <c r="SZ89" s="229"/>
      <c r="TA89" s="229"/>
      <c r="TB89" s="229"/>
      <c r="TC89" s="229"/>
    </row>
    <row r="90" spans="1:523" s="64" customFormat="1" ht="15.95" customHeight="1" x14ac:dyDescent="0.3">
      <c r="A90" s="62"/>
      <c r="B90" s="62"/>
      <c r="C90" s="62">
        <v>3431</v>
      </c>
      <c r="D90" s="62"/>
      <c r="E90" s="187" t="s">
        <v>121</v>
      </c>
      <c r="F90" s="63"/>
      <c r="G90" s="69"/>
      <c r="H90" s="170">
        <f t="shared" ref="H90:N90" si="83">SUM(H91:H92)</f>
        <v>730</v>
      </c>
      <c r="I90" s="171">
        <f t="shared" si="83"/>
        <v>730</v>
      </c>
      <c r="J90" s="171">
        <f t="shared" si="83"/>
        <v>0</v>
      </c>
      <c r="K90" s="171">
        <f t="shared" si="83"/>
        <v>0</v>
      </c>
      <c r="L90" s="171">
        <f t="shared" si="83"/>
        <v>0</v>
      </c>
      <c r="M90" s="171">
        <f t="shared" si="83"/>
        <v>0</v>
      </c>
      <c r="N90" s="171">
        <f t="shared" si="83"/>
        <v>0</v>
      </c>
      <c r="O90" s="170">
        <f t="shared" si="68"/>
        <v>630</v>
      </c>
      <c r="P90" s="171">
        <f t="shared" ref="P90:U90" si="84">SUM(P91:P92)</f>
        <v>630</v>
      </c>
      <c r="Q90" s="171">
        <f t="shared" si="84"/>
        <v>0</v>
      </c>
      <c r="R90" s="171">
        <f t="shared" si="84"/>
        <v>0</v>
      </c>
      <c r="S90" s="171">
        <f t="shared" si="84"/>
        <v>0</v>
      </c>
      <c r="T90" s="171">
        <f t="shared" si="84"/>
        <v>0</v>
      </c>
      <c r="U90" s="171">
        <f t="shared" si="84"/>
        <v>0</v>
      </c>
      <c r="V90" s="171">
        <f t="shared" ref="V90" si="85">SUM(V91:V92)</f>
        <v>0</v>
      </c>
      <c r="W90" s="61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  <c r="CO90" s="230"/>
      <c r="CP90" s="230"/>
      <c r="CQ90" s="230"/>
      <c r="CR90" s="230"/>
      <c r="CS90" s="230"/>
      <c r="CT90" s="230"/>
      <c r="CU90" s="230"/>
      <c r="CV90" s="230"/>
      <c r="CW90" s="230"/>
      <c r="CX90" s="230"/>
      <c r="CY90" s="230"/>
      <c r="CZ90" s="230"/>
      <c r="DA90" s="230"/>
      <c r="DB90" s="230"/>
      <c r="DC90" s="230"/>
      <c r="DD90" s="230"/>
      <c r="DE90" s="230"/>
      <c r="DF90" s="230"/>
      <c r="DG90" s="230"/>
      <c r="DH90" s="230"/>
      <c r="DI90" s="230"/>
      <c r="DJ90" s="230"/>
      <c r="DK90" s="230"/>
      <c r="DL90" s="230"/>
      <c r="DM90" s="230"/>
      <c r="DN90" s="230"/>
      <c r="DO90" s="230"/>
      <c r="DP90" s="230"/>
      <c r="DQ90" s="230"/>
      <c r="DR90" s="230"/>
      <c r="DS90" s="230"/>
      <c r="DT90" s="230"/>
      <c r="DU90" s="230"/>
      <c r="DV90" s="230"/>
      <c r="DW90" s="230"/>
      <c r="DX90" s="230"/>
      <c r="DY90" s="230"/>
      <c r="DZ90" s="230"/>
      <c r="EA90" s="230"/>
      <c r="EB90" s="230"/>
      <c r="EC90" s="230"/>
      <c r="ED90" s="230"/>
      <c r="EE90" s="230"/>
      <c r="EF90" s="230"/>
      <c r="EG90" s="230"/>
      <c r="EH90" s="230"/>
      <c r="EI90" s="230"/>
      <c r="EJ90" s="230"/>
      <c r="EK90" s="230"/>
      <c r="EL90" s="230"/>
      <c r="EM90" s="230"/>
      <c r="EN90" s="230"/>
      <c r="EO90" s="230"/>
      <c r="EP90" s="230"/>
      <c r="EQ90" s="230"/>
      <c r="ER90" s="230"/>
      <c r="ES90" s="230"/>
      <c r="ET90" s="230"/>
      <c r="EU90" s="230"/>
      <c r="EV90" s="230"/>
      <c r="EW90" s="230"/>
      <c r="EX90" s="230"/>
      <c r="EY90" s="230"/>
      <c r="EZ90" s="230"/>
      <c r="FA90" s="230"/>
      <c r="FB90" s="230"/>
      <c r="FC90" s="230"/>
      <c r="FD90" s="230"/>
      <c r="FE90" s="230"/>
      <c r="FF90" s="230"/>
      <c r="FG90" s="230"/>
      <c r="FH90" s="230"/>
      <c r="FI90" s="230"/>
      <c r="FJ90" s="230"/>
      <c r="FK90" s="230"/>
      <c r="FL90" s="230"/>
      <c r="FM90" s="230"/>
      <c r="FN90" s="230"/>
      <c r="FO90" s="230"/>
      <c r="FP90" s="230"/>
      <c r="FQ90" s="230"/>
      <c r="FR90" s="230"/>
      <c r="FS90" s="230"/>
      <c r="FT90" s="230"/>
      <c r="FU90" s="230"/>
      <c r="FV90" s="230"/>
      <c r="FW90" s="230"/>
      <c r="FX90" s="230"/>
      <c r="FY90" s="230"/>
      <c r="FZ90" s="230"/>
      <c r="GA90" s="230"/>
      <c r="GB90" s="230"/>
      <c r="GC90" s="230"/>
      <c r="GD90" s="230"/>
      <c r="GE90" s="230"/>
      <c r="GF90" s="230"/>
      <c r="GG90" s="230"/>
      <c r="GH90" s="230"/>
      <c r="GI90" s="230"/>
      <c r="GJ90" s="230"/>
      <c r="GK90" s="230"/>
      <c r="GL90" s="230"/>
      <c r="GM90" s="230"/>
      <c r="GN90" s="230"/>
      <c r="GO90" s="230"/>
      <c r="GP90" s="230"/>
      <c r="GQ90" s="230"/>
      <c r="GR90" s="230"/>
      <c r="GS90" s="230"/>
      <c r="GT90" s="230"/>
      <c r="GU90" s="230"/>
      <c r="GV90" s="230"/>
      <c r="GW90" s="230"/>
      <c r="GX90" s="230"/>
      <c r="GY90" s="230"/>
      <c r="GZ90" s="230"/>
      <c r="HA90" s="230"/>
      <c r="HB90" s="230"/>
      <c r="HC90" s="230"/>
      <c r="HD90" s="230"/>
      <c r="HE90" s="230"/>
      <c r="HF90" s="230"/>
      <c r="HG90" s="230"/>
      <c r="HH90" s="230"/>
      <c r="HI90" s="230"/>
      <c r="HJ90" s="230"/>
      <c r="HK90" s="230"/>
      <c r="HL90" s="230"/>
      <c r="HM90" s="230"/>
      <c r="HN90" s="230"/>
      <c r="HO90" s="230"/>
      <c r="HP90" s="230"/>
      <c r="HQ90" s="230"/>
      <c r="HR90" s="230"/>
      <c r="HS90" s="230"/>
      <c r="HT90" s="230"/>
      <c r="HU90" s="230"/>
      <c r="HV90" s="230"/>
      <c r="HW90" s="230"/>
      <c r="HX90" s="230"/>
      <c r="HY90" s="230"/>
      <c r="HZ90" s="230"/>
      <c r="IA90" s="230"/>
      <c r="IB90" s="230"/>
      <c r="IC90" s="230"/>
      <c r="ID90" s="230"/>
      <c r="IE90" s="230"/>
      <c r="IF90" s="230"/>
      <c r="IG90" s="230"/>
      <c r="IH90" s="230"/>
      <c r="II90" s="230"/>
      <c r="IJ90" s="230"/>
      <c r="IK90" s="230"/>
      <c r="IL90" s="230"/>
      <c r="IM90" s="230"/>
      <c r="IN90" s="230"/>
      <c r="IO90" s="230"/>
      <c r="IP90" s="230"/>
      <c r="IQ90" s="230"/>
      <c r="IR90" s="230"/>
      <c r="IS90" s="230"/>
      <c r="IT90" s="230"/>
      <c r="IU90" s="230"/>
      <c r="IV90" s="230"/>
      <c r="IW90" s="230"/>
      <c r="IX90" s="230"/>
      <c r="IY90" s="230"/>
      <c r="IZ90" s="230"/>
      <c r="JA90" s="230"/>
      <c r="JB90" s="230"/>
      <c r="JC90" s="230"/>
      <c r="JD90" s="230"/>
      <c r="JE90" s="230"/>
      <c r="JF90" s="230"/>
      <c r="JG90" s="230"/>
      <c r="JH90" s="230"/>
      <c r="JI90" s="230"/>
      <c r="JJ90" s="230"/>
      <c r="JK90" s="230"/>
      <c r="JL90" s="230"/>
      <c r="JM90" s="230"/>
      <c r="JN90" s="230"/>
      <c r="JO90" s="230"/>
      <c r="JP90" s="230"/>
      <c r="JQ90" s="230"/>
      <c r="JR90" s="230"/>
      <c r="JS90" s="230"/>
      <c r="JT90" s="230"/>
      <c r="JU90" s="230"/>
      <c r="JV90" s="230"/>
      <c r="JW90" s="230"/>
      <c r="JX90" s="230"/>
      <c r="JY90" s="230"/>
      <c r="JZ90" s="230"/>
      <c r="KA90" s="230"/>
      <c r="KB90" s="230"/>
      <c r="KC90" s="230"/>
      <c r="KD90" s="230"/>
      <c r="KE90" s="230"/>
      <c r="KF90" s="230"/>
      <c r="KG90" s="230"/>
      <c r="KH90" s="230"/>
      <c r="KI90" s="230"/>
      <c r="KJ90" s="230"/>
      <c r="KK90" s="230"/>
      <c r="KL90" s="230"/>
      <c r="KM90" s="230"/>
      <c r="KN90" s="230"/>
      <c r="KO90" s="230"/>
      <c r="KP90" s="230"/>
      <c r="KQ90" s="230"/>
      <c r="KR90" s="230"/>
      <c r="KS90" s="230"/>
      <c r="KT90" s="230"/>
      <c r="KU90" s="230"/>
      <c r="KV90" s="230"/>
      <c r="KW90" s="230"/>
      <c r="KX90" s="230"/>
      <c r="KY90" s="230"/>
      <c r="KZ90" s="230"/>
      <c r="LA90" s="230"/>
      <c r="LB90" s="230"/>
      <c r="LC90" s="230"/>
      <c r="LD90" s="230"/>
      <c r="LE90" s="230"/>
      <c r="LF90" s="230"/>
      <c r="LG90" s="230"/>
      <c r="LH90" s="230"/>
      <c r="LI90" s="230"/>
      <c r="LJ90" s="230"/>
      <c r="LK90" s="230"/>
      <c r="LL90" s="230"/>
      <c r="LM90" s="230"/>
      <c r="LN90" s="230"/>
      <c r="LO90" s="230"/>
      <c r="LP90" s="230"/>
      <c r="LQ90" s="230"/>
      <c r="LR90" s="230"/>
      <c r="LS90" s="230"/>
      <c r="LT90" s="230"/>
      <c r="LU90" s="230"/>
      <c r="LV90" s="230"/>
      <c r="LW90" s="230"/>
      <c r="LX90" s="230"/>
      <c r="LY90" s="230"/>
      <c r="LZ90" s="230"/>
      <c r="MA90" s="230"/>
      <c r="MB90" s="230"/>
      <c r="MC90" s="230"/>
      <c r="MD90" s="230"/>
      <c r="ME90" s="230"/>
      <c r="MF90" s="230"/>
      <c r="MG90" s="230"/>
      <c r="MH90" s="230"/>
      <c r="MI90" s="230"/>
      <c r="MJ90" s="230"/>
      <c r="MK90" s="230"/>
      <c r="ML90" s="230"/>
      <c r="MM90" s="230"/>
      <c r="MN90" s="230"/>
      <c r="MO90" s="230"/>
      <c r="MP90" s="230"/>
      <c r="MQ90" s="230"/>
      <c r="MR90" s="230"/>
      <c r="MS90" s="230"/>
      <c r="MT90" s="230"/>
      <c r="MU90" s="230"/>
      <c r="MV90" s="230"/>
      <c r="MW90" s="230"/>
      <c r="MX90" s="230"/>
      <c r="MY90" s="230"/>
      <c r="MZ90" s="230"/>
      <c r="NA90" s="230"/>
      <c r="NB90" s="230"/>
      <c r="NC90" s="230"/>
      <c r="ND90" s="230"/>
      <c r="NE90" s="230"/>
      <c r="NF90" s="230"/>
      <c r="NG90" s="230"/>
      <c r="NH90" s="230"/>
      <c r="NI90" s="230"/>
      <c r="NJ90" s="230"/>
      <c r="NK90" s="230"/>
      <c r="NL90" s="230"/>
      <c r="NM90" s="230"/>
      <c r="NN90" s="230"/>
      <c r="NO90" s="230"/>
      <c r="NP90" s="230"/>
      <c r="NQ90" s="230"/>
      <c r="NR90" s="230"/>
      <c r="NS90" s="230"/>
      <c r="NT90" s="230"/>
      <c r="NU90" s="230"/>
      <c r="NV90" s="230"/>
      <c r="NW90" s="230"/>
      <c r="NX90" s="230"/>
      <c r="NY90" s="230"/>
      <c r="NZ90" s="230"/>
      <c r="OA90" s="230"/>
      <c r="OB90" s="230"/>
      <c r="OC90" s="230"/>
      <c r="OD90" s="230"/>
      <c r="OE90" s="230"/>
      <c r="OF90" s="230"/>
      <c r="OG90" s="230"/>
      <c r="OH90" s="230"/>
      <c r="OI90" s="230"/>
      <c r="OJ90" s="230"/>
      <c r="OK90" s="230"/>
      <c r="OL90" s="230"/>
      <c r="OM90" s="230"/>
      <c r="ON90" s="230"/>
      <c r="OO90" s="230"/>
      <c r="OP90" s="230"/>
      <c r="OQ90" s="230"/>
      <c r="OR90" s="230"/>
      <c r="OS90" s="230"/>
      <c r="OT90" s="230"/>
      <c r="OU90" s="230"/>
      <c r="OV90" s="230"/>
      <c r="OW90" s="230"/>
      <c r="OX90" s="230"/>
      <c r="OY90" s="230"/>
      <c r="OZ90" s="230"/>
      <c r="PA90" s="230"/>
      <c r="PB90" s="230"/>
      <c r="PC90" s="230"/>
      <c r="PD90" s="230"/>
      <c r="PE90" s="230"/>
      <c r="PF90" s="230"/>
      <c r="PG90" s="230"/>
      <c r="PH90" s="230"/>
      <c r="PI90" s="230"/>
      <c r="PJ90" s="230"/>
      <c r="PK90" s="230"/>
      <c r="PL90" s="230"/>
      <c r="PM90" s="230"/>
      <c r="PN90" s="230"/>
      <c r="PO90" s="230"/>
      <c r="PP90" s="230"/>
      <c r="PQ90" s="230"/>
      <c r="PR90" s="230"/>
      <c r="PS90" s="230"/>
      <c r="PT90" s="230"/>
      <c r="PU90" s="230"/>
      <c r="PV90" s="230"/>
      <c r="PW90" s="230"/>
      <c r="PX90" s="230"/>
      <c r="PY90" s="230"/>
      <c r="PZ90" s="230"/>
      <c r="QA90" s="230"/>
      <c r="QB90" s="230"/>
      <c r="QC90" s="230"/>
      <c r="QD90" s="230"/>
      <c r="QE90" s="230"/>
      <c r="QF90" s="230"/>
      <c r="QG90" s="230"/>
      <c r="QH90" s="230"/>
      <c r="QI90" s="230"/>
      <c r="QJ90" s="230"/>
      <c r="QK90" s="230"/>
      <c r="QL90" s="230"/>
      <c r="QM90" s="230"/>
      <c r="QN90" s="230"/>
      <c r="QO90" s="230"/>
      <c r="QP90" s="230"/>
      <c r="QQ90" s="230"/>
      <c r="QR90" s="230"/>
      <c r="QS90" s="230"/>
      <c r="QT90" s="230"/>
      <c r="QU90" s="230"/>
      <c r="QV90" s="230"/>
      <c r="QW90" s="230"/>
      <c r="QX90" s="230"/>
      <c r="QY90" s="230"/>
      <c r="QZ90" s="230"/>
      <c r="RA90" s="230"/>
      <c r="RB90" s="230"/>
      <c r="RC90" s="230"/>
      <c r="RD90" s="230"/>
      <c r="RE90" s="230"/>
      <c r="RF90" s="230"/>
      <c r="RG90" s="230"/>
      <c r="RH90" s="230"/>
      <c r="RI90" s="230"/>
      <c r="RJ90" s="230"/>
      <c r="RK90" s="230"/>
      <c r="RL90" s="230"/>
      <c r="RM90" s="230"/>
      <c r="RN90" s="230"/>
      <c r="RO90" s="230"/>
      <c r="RP90" s="230"/>
      <c r="RQ90" s="230"/>
      <c r="RR90" s="230"/>
      <c r="RS90" s="230"/>
      <c r="RT90" s="230"/>
      <c r="RU90" s="230"/>
      <c r="RV90" s="230"/>
      <c r="RW90" s="230"/>
      <c r="RX90" s="230"/>
      <c r="RY90" s="230"/>
      <c r="RZ90" s="230"/>
      <c r="SA90" s="230"/>
      <c r="SB90" s="230"/>
      <c r="SC90" s="230"/>
      <c r="SD90" s="230"/>
      <c r="SE90" s="230"/>
      <c r="SF90" s="230"/>
      <c r="SG90" s="230"/>
      <c r="SH90" s="230"/>
      <c r="SI90" s="230"/>
      <c r="SJ90" s="230"/>
      <c r="SK90" s="230"/>
      <c r="SL90" s="230"/>
      <c r="SM90" s="230"/>
      <c r="SN90" s="230"/>
      <c r="SO90" s="230"/>
      <c r="SP90" s="230"/>
      <c r="SQ90" s="230"/>
      <c r="SR90" s="230"/>
      <c r="SS90" s="230"/>
      <c r="ST90" s="230"/>
      <c r="SU90" s="230"/>
      <c r="SV90" s="230"/>
      <c r="SW90" s="230"/>
      <c r="SX90" s="230"/>
      <c r="SY90" s="230"/>
      <c r="SZ90" s="230"/>
      <c r="TA90" s="230"/>
      <c r="TB90" s="230"/>
      <c r="TC90" s="230"/>
    </row>
    <row r="91" spans="1:523" s="58" customFormat="1" ht="15.95" customHeight="1" x14ac:dyDescent="0.3">
      <c r="A91" s="65"/>
      <c r="B91" s="65"/>
      <c r="C91" s="66"/>
      <c r="D91" s="65">
        <v>34311</v>
      </c>
      <c r="E91" s="189" t="s">
        <v>122</v>
      </c>
      <c r="H91" s="172">
        <f t="shared" si="63"/>
        <v>730</v>
      </c>
      <c r="I91" s="173">
        <v>730</v>
      </c>
      <c r="J91" s="173"/>
      <c r="K91" s="173"/>
      <c r="L91" s="173"/>
      <c r="M91" s="173"/>
      <c r="N91" s="173"/>
      <c r="O91" s="172">
        <f t="shared" si="68"/>
        <v>630</v>
      </c>
      <c r="P91" s="173">
        <v>630</v>
      </c>
      <c r="Q91" s="173"/>
      <c r="R91" s="173"/>
      <c r="S91" s="173"/>
      <c r="T91" s="173"/>
      <c r="U91" s="173"/>
      <c r="V91" s="173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  <c r="EK91" s="231"/>
      <c r="EL91" s="231"/>
      <c r="EM91" s="231"/>
      <c r="EN91" s="231"/>
      <c r="EO91" s="231"/>
      <c r="EP91" s="231"/>
      <c r="EQ91" s="231"/>
      <c r="ER91" s="231"/>
      <c r="ES91" s="231"/>
      <c r="ET91" s="231"/>
      <c r="EU91" s="231"/>
      <c r="EV91" s="231"/>
      <c r="EW91" s="231"/>
      <c r="EX91" s="231"/>
      <c r="EY91" s="231"/>
      <c r="EZ91" s="231"/>
      <c r="FA91" s="231"/>
      <c r="FB91" s="231"/>
      <c r="FC91" s="231"/>
      <c r="FD91" s="231"/>
      <c r="FE91" s="231"/>
      <c r="FF91" s="231"/>
      <c r="FG91" s="231"/>
      <c r="FH91" s="231"/>
      <c r="FI91" s="231"/>
      <c r="FJ91" s="231"/>
      <c r="FK91" s="231"/>
      <c r="FL91" s="231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231"/>
      <c r="FZ91" s="231"/>
      <c r="GA91" s="231"/>
      <c r="GB91" s="231"/>
      <c r="GC91" s="231"/>
      <c r="GD91" s="231"/>
      <c r="GE91" s="231"/>
      <c r="GF91" s="231"/>
      <c r="GG91" s="231"/>
      <c r="GH91" s="231"/>
      <c r="GI91" s="231"/>
      <c r="GJ91" s="231"/>
      <c r="GK91" s="231"/>
      <c r="GL91" s="231"/>
      <c r="GM91" s="231"/>
      <c r="GN91" s="231"/>
      <c r="GO91" s="231"/>
      <c r="GP91" s="231"/>
      <c r="GQ91" s="231"/>
      <c r="GR91" s="231"/>
      <c r="GS91" s="231"/>
      <c r="GT91" s="231"/>
      <c r="GU91" s="231"/>
      <c r="GV91" s="231"/>
      <c r="GW91" s="231"/>
      <c r="GX91" s="231"/>
      <c r="GY91" s="231"/>
      <c r="GZ91" s="231"/>
      <c r="HA91" s="231"/>
      <c r="HB91" s="231"/>
      <c r="HC91" s="231"/>
      <c r="HD91" s="231"/>
      <c r="HE91" s="231"/>
      <c r="HF91" s="231"/>
      <c r="HG91" s="231"/>
      <c r="HH91" s="231"/>
      <c r="HI91" s="231"/>
      <c r="HJ91" s="231"/>
      <c r="HK91" s="231"/>
      <c r="HL91" s="231"/>
      <c r="HM91" s="231"/>
      <c r="HN91" s="231"/>
      <c r="HO91" s="231"/>
      <c r="HP91" s="231"/>
      <c r="HQ91" s="231"/>
      <c r="HR91" s="231"/>
      <c r="HS91" s="231"/>
      <c r="HT91" s="231"/>
      <c r="HU91" s="231"/>
      <c r="HV91" s="231"/>
      <c r="HW91" s="231"/>
      <c r="HX91" s="231"/>
      <c r="HY91" s="231"/>
      <c r="HZ91" s="231"/>
      <c r="IA91" s="231"/>
      <c r="IB91" s="231"/>
      <c r="IC91" s="231"/>
      <c r="ID91" s="231"/>
      <c r="IE91" s="231"/>
      <c r="IF91" s="231"/>
      <c r="IG91" s="231"/>
      <c r="IH91" s="231"/>
      <c r="II91" s="231"/>
      <c r="IJ91" s="231"/>
      <c r="IK91" s="231"/>
      <c r="IL91" s="231"/>
      <c r="IM91" s="231"/>
      <c r="IN91" s="231"/>
      <c r="IO91" s="231"/>
      <c r="IP91" s="231"/>
      <c r="IQ91" s="231"/>
      <c r="IR91" s="231"/>
      <c r="IS91" s="231"/>
      <c r="IT91" s="231"/>
      <c r="IU91" s="231"/>
      <c r="IV91" s="231"/>
      <c r="IW91" s="231"/>
      <c r="IX91" s="231"/>
      <c r="IY91" s="231"/>
      <c r="IZ91" s="231"/>
      <c r="JA91" s="231"/>
      <c r="JB91" s="231"/>
      <c r="JC91" s="231"/>
      <c r="JD91" s="231"/>
      <c r="JE91" s="231"/>
      <c r="JF91" s="231"/>
      <c r="JG91" s="231"/>
      <c r="JH91" s="231"/>
      <c r="JI91" s="231"/>
      <c r="JJ91" s="231"/>
      <c r="JK91" s="231"/>
      <c r="JL91" s="231"/>
      <c r="JM91" s="231"/>
      <c r="JN91" s="231"/>
      <c r="JO91" s="231"/>
      <c r="JP91" s="231"/>
      <c r="JQ91" s="231"/>
      <c r="JR91" s="231"/>
      <c r="JS91" s="231"/>
      <c r="JT91" s="231"/>
      <c r="JU91" s="231"/>
      <c r="JV91" s="231"/>
      <c r="JW91" s="231"/>
      <c r="JX91" s="231"/>
      <c r="JY91" s="231"/>
      <c r="JZ91" s="231"/>
      <c r="KA91" s="231"/>
      <c r="KB91" s="231"/>
      <c r="KC91" s="231"/>
      <c r="KD91" s="231"/>
      <c r="KE91" s="231"/>
      <c r="KF91" s="231"/>
      <c r="KG91" s="231"/>
      <c r="KH91" s="231"/>
      <c r="KI91" s="231"/>
      <c r="KJ91" s="231"/>
      <c r="KK91" s="231"/>
      <c r="KL91" s="231"/>
      <c r="KM91" s="231"/>
      <c r="KN91" s="231"/>
      <c r="KO91" s="231"/>
      <c r="KP91" s="231"/>
      <c r="KQ91" s="231"/>
      <c r="KR91" s="231"/>
      <c r="KS91" s="231"/>
      <c r="KT91" s="231"/>
      <c r="KU91" s="231"/>
      <c r="KV91" s="231"/>
      <c r="KW91" s="231"/>
      <c r="KX91" s="231"/>
      <c r="KY91" s="231"/>
      <c r="KZ91" s="231"/>
      <c r="LA91" s="231"/>
      <c r="LB91" s="231"/>
      <c r="LC91" s="231"/>
      <c r="LD91" s="231"/>
      <c r="LE91" s="231"/>
      <c r="LF91" s="231"/>
      <c r="LG91" s="231"/>
      <c r="LH91" s="231"/>
      <c r="LI91" s="231"/>
      <c r="LJ91" s="231"/>
      <c r="LK91" s="231"/>
      <c r="LL91" s="231"/>
      <c r="LM91" s="231"/>
      <c r="LN91" s="231"/>
      <c r="LO91" s="231"/>
      <c r="LP91" s="231"/>
      <c r="LQ91" s="231"/>
      <c r="LR91" s="231"/>
      <c r="LS91" s="231"/>
      <c r="LT91" s="231"/>
      <c r="LU91" s="231"/>
      <c r="LV91" s="231"/>
      <c r="LW91" s="231"/>
      <c r="LX91" s="231"/>
      <c r="LY91" s="231"/>
      <c r="LZ91" s="231"/>
      <c r="MA91" s="231"/>
      <c r="MB91" s="231"/>
      <c r="MC91" s="231"/>
      <c r="MD91" s="231"/>
      <c r="ME91" s="231"/>
      <c r="MF91" s="231"/>
      <c r="MG91" s="231"/>
      <c r="MH91" s="231"/>
      <c r="MI91" s="231"/>
      <c r="MJ91" s="231"/>
      <c r="MK91" s="231"/>
      <c r="ML91" s="231"/>
      <c r="MM91" s="231"/>
      <c r="MN91" s="231"/>
      <c r="MO91" s="231"/>
      <c r="MP91" s="231"/>
      <c r="MQ91" s="231"/>
      <c r="MR91" s="231"/>
      <c r="MS91" s="231"/>
      <c r="MT91" s="231"/>
      <c r="MU91" s="231"/>
      <c r="MV91" s="231"/>
      <c r="MW91" s="231"/>
      <c r="MX91" s="231"/>
      <c r="MY91" s="231"/>
      <c r="MZ91" s="231"/>
      <c r="NA91" s="231"/>
      <c r="NB91" s="231"/>
      <c r="NC91" s="231"/>
      <c r="ND91" s="231"/>
      <c r="NE91" s="231"/>
      <c r="NF91" s="231"/>
      <c r="NG91" s="231"/>
      <c r="NH91" s="231"/>
      <c r="NI91" s="231"/>
      <c r="NJ91" s="231"/>
      <c r="NK91" s="231"/>
      <c r="NL91" s="231"/>
      <c r="NM91" s="231"/>
      <c r="NN91" s="231"/>
      <c r="NO91" s="231"/>
      <c r="NP91" s="231"/>
      <c r="NQ91" s="231"/>
      <c r="NR91" s="231"/>
      <c r="NS91" s="231"/>
      <c r="NT91" s="231"/>
      <c r="NU91" s="231"/>
      <c r="NV91" s="231"/>
      <c r="NW91" s="231"/>
      <c r="NX91" s="231"/>
      <c r="NY91" s="231"/>
      <c r="NZ91" s="231"/>
      <c r="OA91" s="231"/>
      <c r="OB91" s="231"/>
      <c r="OC91" s="231"/>
      <c r="OD91" s="231"/>
      <c r="OE91" s="231"/>
      <c r="OF91" s="231"/>
      <c r="OG91" s="231"/>
      <c r="OH91" s="231"/>
      <c r="OI91" s="231"/>
      <c r="OJ91" s="231"/>
      <c r="OK91" s="231"/>
      <c r="OL91" s="231"/>
      <c r="OM91" s="231"/>
      <c r="ON91" s="231"/>
      <c r="OO91" s="231"/>
      <c r="OP91" s="231"/>
      <c r="OQ91" s="231"/>
      <c r="OR91" s="231"/>
      <c r="OS91" s="231"/>
      <c r="OT91" s="231"/>
      <c r="OU91" s="231"/>
      <c r="OV91" s="231"/>
      <c r="OW91" s="231"/>
      <c r="OX91" s="231"/>
      <c r="OY91" s="231"/>
      <c r="OZ91" s="231"/>
      <c r="PA91" s="231"/>
      <c r="PB91" s="231"/>
      <c r="PC91" s="231"/>
      <c r="PD91" s="231"/>
      <c r="PE91" s="231"/>
      <c r="PF91" s="231"/>
      <c r="PG91" s="231"/>
      <c r="PH91" s="231"/>
      <c r="PI91" s="231"/>
      <c r="PJ91" s="231"/>
      <c r="PK91" s="231"/>
      <c r="PL91" s="231"/>
      <c r="PM91" s="231"/>
      <c r="PN91" s="231"/>
      <c r="PO91" s="231"/>
      <c r="PP91" s="231"/>
      <c r="PQ91" s="231"/>
      <c r="PR91" s="231"/>
      <c r="PS91" s="231"/>
      <c r="PT91" s="231"/>
      <c r="PU91" s="231"/>
      <c r="PV91" s="231"/>
      <c r="PW91" s="231"/>
      <c r="PX91" s="231"/>
      <c r="PY91" s="231"/>
      <c r="PZ91" s="231"/>
      <c r="QA91" s="231"/>
      <c r="QB91" s="231"/>
      <c r="QC91" s="231"/>
      <c r="QD91" s="231"/>
      <c r="QE91" s="231"/>
      <c r="QF91" s="231"/>
      <c r="QG91" s="231"/>
      <c r="QH91" s="231"/>
      <c r="QI91" s="231"/>
      <c r="QJ91" s="231"/>
      <c r="QK91" s="231"/>
      <c r="QL91" s="231"/>
      <c r="QM91" s="231"/>
      <c r="QN91" s="231"/>
      <c r="QO91" s="231"/>
      <c r="QP91" s="231"/>
      <c r="QQ91" s="231"/>
      <c r="QR91" s="231"/>
      <c r="QS91" s="231"/>
      <c r="QT91" s="231"/>
      <c r="QU91" s="231"/>
      <c r="QV91" s="231"/>
      <c r="QW91" s="231"/>
      <c r="QX91" s="231"/>
      <c r="QY91" s="231"/>
      <c r="QZ91" s="231"/>
      <c r="RA91" s="231"/>
      <c r="RB91" s="231"/>
      <c r="RC91" s="231"/>
      <c r="RD91" s="231"/>
      <c r="RE91" s="231"/>
      <c r="RF91" s="231"/>
      <c r="RG91" s="231"/>
      <c r="RH91" s="231"/>
      <c r="RI91" s="231"/>
      <c r="RJ91" s="231"/>
      <c r="RK91" s="231"/>
      <c r="RL91" s="231"/>
      <c r="RM91" s="231"/>
      <c r="RN91" s="231"/>
      <c r="RO91" s="231"/>
      <c r="RP91" s="231"/>
      <c r="RQ91" s="231"/>
      <c r="RR91" s="231"/>
      <c r="RS91" s="231"/>
      <c r="RT91" s="231"/>
      <c r="RU91" s="231"/>
      <c r="RV91" s="231"/>
      <c r="RW91" s="231"/>
      <c r="RX91" s="231"/>
      <c r="RY91" s="231"/>
      <c r="RZ91" s="231"/>
      <c r="SA91" s="231"/>
      <c r="SB91" s="231"/>
      <c r="SC91" s="231"/>
      <c r="SD91" s="231"/>
      <c r="SE91" s="231"/>
      <c r="SF91" s="231"/>
      <c r="SG91" s="231"/>
      <c r="SH91" s="231"/>
      <c r="SI91" s="231"/>
      <c r="SJ91" s="231"/>
      <c r="SK91" s="231"/>
      <c r="SL91" s="231"/>
      <c r="SM91" s="231"/>
      <c r="SN91" s="231"/>
      <c r="SO91" s="231"/>
      <c r="SP91" s="231"/>
      <c r="SQ91" s="231"/>
      <c r="SR91" s="231"/>
      <c r="SS91" s="231"/>
      <c r="ST91" s="231"/>
      <c r="SU91" s="231"/>
      <c r="SV91" s="231"/>
      <c r="SW91" s="231"/>
      <c r="SX91" s="231"/>
      <c r="SY91" s="231"/>
      <c r="SZ91" s="231"/>
      <c r="TA91" s="231"/>
      <c r="TB91" s="231"/>
      <c r="TC91" s="231"/>
    </row>
    <row r="92" spans="1:523" s="58" customFormat="1" ht="15.95" customHeight="1" x14ac:dyDescent="0.3">
      <c r="A92" s="65"/>
      <c r="B92" s="65"/>
      <c r="C92" s="66"/>
      <c r="D92" s="65">
        <v>34312</v>
      </c>
      <c r="E92" s="189" t="s">
        <v>160</v>
      </c>
      <c r="H92" s="172">
        <f t="shared" si="63"/>
        <v>0</v>
      </c>
      <c r="I92" s="173"/>
      <c r="J92" s="173"/>
      <c r="K92" s="173"/>
      <c r="L92" s="173"/>
      <c r="M92" s="173"/>
      <c r="N92" s="173"/>
      <c r="O92" s="172">
        <f t="shared" si="68"/>
        <v>0</v>
      </c>
      <c r="P92" s="173"/>
      <c r="Q92" s="173"/>
      <c r="R92" s="173"/>
      <c r="S92" s="173"/>
      <c r="T92" s="173"/>
      <c r="U92" s="173"/>
      <c r="V92" s="173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231"/>
      <c r="GC92" s="231"/>
      <c r="GD92" s="231"/>
      <c r="GE92" s="231"/>
      <c r="GF92" s="231"/>
      <c r="GG92" s="231"/>
      <c r="GH92" s="231"/>
      <c r="GI92" s="231"/>
      <c r="GJ92" s="231"/>
      <c r="GK92" s="231"/>
      <c r="GL92" s="231"/>
      <c r="GM92" s="231"/>
      <c r="GN92" s="231"/>
      <c r="GO92" s="231"/>
      <c r="GP92" s="231"/>
      <c r="GQ92" s="231"/>
      <c r="GR92" s="231"/>
      <c r="GS92" s="231"/>
      <c r="GT92" s="231"/>
      <c r="GU92" s="231"/>
      <c r="GV92" s="231"/>
      <c r="GW92" s="231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  <c r="HH92" s="231"/>
      <c r="HI92" s="231"/>
      <c r="HJ92" s="231"/>
      <c r="HK92" s="231"/>
      <c r="HL92" s="231"/>
      <c r="HM92" s="231"/>
      <c r="HN92" s="231"/>
      <c r="HO92" s="231"/>
      <c r="HP92" s="231"/>
      <c r="HQ92" s="231"/>
      <c r="HR92" s="231"/>
      <c r="HS92" s="231"/>
      <c r="HT92" s="231"/>
      <c r="HU92" s="231"/>
      <c r="HV92" s="231"/>
      <c r="HW92" s="231"/>
      <c r="HX92" s="231"/>
      <c r="HY92" s="231"/>
      <c r="HZ92" s="231"/>
      <c r="IA92" s="231"/>
      <c r="IB92" s="231"/>
      <c r="IC92" s="231"/>
      <c r="ID92" s="231"/>
      <c r="IE92" s="231"/>
      <c r="IF92" s="231"/>
      <c r="IG92" s="231"/>
      <c r="IH92" s="231"/>
      <c r="II92" s="231"/>
      <c r="IJ92" s="231"/>
      <c r="IK92" s="231"/>
      <c r="IL92" s="231"/>
      <c r="IM92" s="231"/>
      <c r="IN92" s="231"/>
      <c r="IO92" s="231"/>
      <c r="IP92" s="231"/>
      <c r="IQ92" s="231"/>
      <c r="IR92" s="231"/>
      <c r="IS92" s="231"/>
      <c r="IT92" s="231"/>
      <c r="IU92" s="231"/>
      <c r="IV92" s="231"/>
      <c r="IW92" s="231"/>
      <c r="IX92" s="231"/>
      <c r="IY92" s="231"/>
      <c r="IZ92" s="231"/>
      <c r="JA92" s="231"/>
      <c r="JB92" s="231"/>
      <c r="JC92" s="231"/>
      <c r="JD92" s="231"/>
      <c r="JE92" s="231"/>
      <c r="JF92" s="231"/>
      <c r="JG92" s="231"/>
      <c r="JH92" s="231"/>
      <c r="JI92" s="231"/>
      <c r="JJ92" s="231"/>
      <c r="JK92" s="231"/>
      <c r="JL92" s="231"/>
      <c r="JM92" s="231"/>
      <c r="JN92" s="231"/>
      <c r="JO92" s="231"/>
      <c r="JP92" s="231"/>
      <c r="JQ92" s="231"/>
      <c r="JR92" s="231"/>
      <c r="JS92" s="231"/>
      <c r="JT92" s="231"/>
      <c r="JU92" s="231"/>
      <c r="JV92" s="231"/>
      <c r="JW92" s="231"/>
      <c r="JX92" s="231"/>
      <c r="JY92" s="231"/>
      <c r="JZ92" s="231"/>
      <c r="KA92" s="231"/>
      <c r="KB92" s="231"/>
      <c r="KC92" s="231"/>
      <c r="KD92" s="231"/>
      <c r="KE92" s="231"/>
      <c r="KF92" s="231"/>
      <c r="KG92" s="231"/>
      <c r="KH92" s="231"/>
      <c r="KI92" s="231"/>
      <c r="KJ92" s="231"/>
      <c r="KK92" s="231"/>
      <c r="KL92" s="231"/>
      <c r="KM92" s="231"/>
      <c r="KN92" s="231"/>
      <c r="KO92" s="231"/>
      <c r="KP92" s="231"/>
      <c r="KQ92" s="231"/>
      <c r="KR92" s="231"/>
      <c r="KS92" s="231"/>
      <c r="KT92" s="231"/>
      <c r="KU92" s="231"/>
      <c r="KV92" s="231"/>
      <c r="KW92" s="231"/>
      <c r="KX92" s="231"/>
      <c r="KY92" s="231"/>
      <c r="KZ92" s="231"/>
      <c r="LA92" s="231"/>
      <c r="LB92" s="231"/>
      <c r="LC92" s="231"/>
      <c r="LD92" s="231"/>
      <c r="LE92" s="231"/>
      <c r="LF92" s="231"/>
      <c r="LG92" s="231"/>
      <c r="LH92" s="231"/>
      <c r="LI92" s="231"/>
      <c r="LJ92" s="231"/>
      <c r="LK92" s="231"/>
      <c r="LL92" s="231"/>
      <c r="LM92" s="231"/>
      <c r="LN92" s="231"/>
      <c r="LO92" s="231"/>
      <c r="LP92" s="231"/>
      <c r="LQ92" s="231"/>
      <c r="LR92" s="231"/>
      <c r="LS92" s="231"/>
      <c r="LT92" s="231"/>
      <c r="LU92" s="231"/>
      <c r="LV92" s="231"/>
      <c r="LW92" s="231"/>
      <c r="LX92" s="231"/>
      <c r="LY92" s="231"/>
      <c r="LZ92" s="231"/>
      <c r="MA92" s="231"/>
      <c r="MB92" s="231"/>
      <c r="MC92" s="231"/>
      <c r="MD92" s="231"/>
      <c r="ME92" s="231"/>
      <c r="MF92" s="231"/>
      <c r="MG92" s="231"/>
      <c r="MH92" s="231"/>
      <c r="MI92" s="231"/>
      <c r="MJ92" s="231"/>
      <c r="MK92" s="231"/>
      <c r="ML92" s="231"/>
      <c r="MM92" s="231"/>
      <c r="MN92" s="231"/>
      <c r="MO92" s="231"/>
      <c r="MP92" s="231"/>
      <c r="MQ92" s="231"/>
      <c r="MR92" s="231"/>
      <c r="MS92" s="231"/>
      <c r="MT92" s="231"/>
      <c r="MU92" s="231"/>
      <c r="MV92" s="231"/>
      <c r="MW92" s="231"/>
      <c r="MX92" s="231"/>
      <c r="MY92" s="231"/>
      <c r="MZ92" s="231"/>
      <c r="NA92" s="231"/>
      <c r="NB92" s="231"/>
      <c r="NC92" s="231"/>
      <c r="ND92" s="231"/>
      <c r="NE92" s="231"/>
      <c r="NF92" s="231"/>
      <c r="NG92" s="231"/>
      <c r="NH92" s="231"/>
      <c r="NI92" s="231"/>
      <c r="NJ92" s="231"/>
      <c r="NK92" s="231"/>
      <c r="NL92" s="231"/>
      <c r="NM92" s="231"/>
      <c r="NN92" s="231"/>
      <c r="NO92" s="231"/>
      <c r="NP92" s="231"/>
      <c r="NQ92" s="231"/>
      <c r="NR92" s="231"/>
      <c r="NS92" s="231"/>
      <c r="NT92" s="231"/>
      <c r="NU92" s="231"/>
      <c r="NV92" s="231"/>
      <c r="NW92" s="231"/>
      <c r="NX92" s="231"/>
      <c r="NY92" s="231"/>
      <c r="NZ92" s="231"/>
      <c r="OA92" s="231"/>
      <c r="OB92" s="231"/>
      <c r="OC92" s="231"/>
      <c r="OD92" s="231"/>
      <c r="OE92" s="231"/>
      <c r="OF92" s="231"/>
      <c r="OG92" s="231"/>
      <c r="OH92" s="231"/>
      <c r="OI92" s="231"/>
      <c r="OJ92" s="231"/>
      <c r="OK92" s="231"/>
      <c r="OL92" s="231"/>
      <c r="OM92" s="231"/>
      <c r="ON92" s="231"/>
      <c r="OO92" s="231"/>
      <c r="OP92" s="231"/>
      <c r="OQ92" s="231"/>
      <c r="OR92" s="231"/>
      <c r="OS92" s="231"/>
      <c r="OT92" s="231"/>
      <c r="OU92" s="231"/>
      <c r="OV92" s="231"/>
      <c r="OW92" s="231"/>
      <c r="OX92" s="231"/>
      <c r="OY92" s="231"/>
      <c r="OZ92" s="231"/>
      <c r="PA92" s="231"/>
      <c r="PB92" s="231"/>
      <c r="PC92" s="231"/>
      <c r="PD92" s="231"/>
      <c r="PE92" s="231"/>
      <c r="PF92" s="231"/>
      <c r="PG92" s="231"/>
      <c r="PH92" s="231"/>
      <c r="PI92" s="231"/>
      <c r="PJ92" s="231"/>
      <c r="PK92" s="231"/>
      <c r="PL92" s="231"/>
      <c r="PM92" s="231"/>
      <c r="PN92" s="231"/>
      <c r="PO92" s="231"/>
      <c r="PP92" s="231"/>
      <c r="PQ92" s="231"/>
      <c r="PR92" s="231"/>
      <c r="PS92" s="231"/>
      <c r="PT92" s="231"/>
      <c r="PU92" s="231"/>
      <c r="PV92" s="231"/>
      <c r="PW92" s="231"/>
      <c r="PX92" s="231"/>
      <c r="PY92" s="231"/>
      <c r="PZ92" s="231"/>
      <c r="QA92" s="231"/>
      <c r="QB92" s="231"/>
      <c r="QC92" s="231"/>
      <c r="QD92" s="231"/>
      <c r="QE92" s="231"/>
      <c r="QF92" s="231"/>
      <c r="QG92" s="231"/>
      <c r="QH92" s="231"/>
      <c r="QI92" s="231"/>
      <c r="QJ92" s="231"/>
      <c r="QK92" s="231"/>
      <c r="QL92" s="231"/>
      <c r="QM92" s="231"/>
      <c r="QN92" s="231"/>
      <c r="QO92" s="231"/>
      <c r="QP92" s="231"/>
      <c r="QQ92" s="231"/>
      <c r="QR92" s="231"/>
      <c r="QS92" s="231"/>
      <c r="QT92" s="231"/>
      <c r="QU92" s="231"/>
      <c r="QV92" s="231"/>
      <c r="QW92" s="231"/>
      <c r="QX92" s="231"/>
      <c r="QY92" s="231"/>
      <c r="QZ92" s="231"/>
      <c r="RA92" s="231"/>
      <c r="RB92" s="231"/>
      <c r="RC92" s="231"/>
      <c r="RD92" s="231"/>
      <c r="RE92" s="231"/>
      <c r="RF92" s="231"/>
      <c r="RG92" s="231"/>
      <c r="RH92" s="231"/>
      <c r="RI92" s="231"/>
      <c r="RJ92" s="231"/>
      <c r="RK92" s="231"/>
      <c r="RL92" s="231"/>
      <c r="RM92" s="231"/>
      <c r="RN92" s="231"/>
      <c r="RO92" s="231"/>
      <c r="RP92" s="231"/>
      <c r="RQ92" s="231"/>
      <c r="RR92" s="231"/>
      <c r="RS92" s="231"/>
      <c r="RT92" s="231"/>
      <c r="RU92" s="231"/>
      <c r="RV92" s="231"/>
      <c r="RW92" s="231"/>
      <c r="RX92" s="231"/>
      <c r="RY92" s="231"/>
      <c r="RZ92" s="231"/>
      <c r="SA92" s="231"/>
      <c r="SB92" s="231"/>
      <c r="SC92" s="231"/>
      <c r="SD92" s="231"/>
      <c r="SE92" s="231"/>
      <c r="SF92" s="231"/>
      <c r="SG92" s="231"/>
      <c r="SH92" s="231"/>
      <c r="SI92" s="231"/>
      <c r="SJ92" s="231"/>
      <c r="SK92" s="231"/>
      <c r="SL92" s="231"/>
      <c r="SM92" s="231"/>
      <c r="SN92" s="231"/>
      <c r="SO92" s="231"/>
      <c r="SP92" s="231"/>
      <c r="SQ92" s="231"/>
      <c r="SR92" s="231"/>
      <c r="SS92" s="231"/>
      <c r="ST92" s="231"/>
      <c r="SU92" s="231"/>
      <c r="SV92" s="231"/>
      <c r="SW92" s="231"/>
      <c r="SX92" s="231"/>
      <c r="SY92" s="231"/>
      <c r="SZ92" s="231"/>
      <c r="TA92" s="231"/>
      <c r="TB92" s="231"/>
      <c r="TC92" s="231"/>
    </row>
    <row r="93" spans="1:523" s="58" customFormat="1" ht="18.75" x14ac:dyDescent="0.25">
      <c r="A93" s="127">
        <v>4</v>
      </c>
      <c r="B93" s="127"/>
      <c r="C93" s="127"/>
      <c r="D93" s="127"/>
      <c r="E93" s="191"/>
      <c r="F93" s="128"/>
      <c r="G93" s="128"/>
      <c r="H93" s="164">
        <f>H94</f>
        <v>22730</v>
      </c>
      <c r="I93" s="165">
        <f>I94</f>
        <v>8500</v>
      </c>
      <c r="J93" s="165">
        <f t="shared" ref="J93:N93" si="86">J94</f>
        <v>0</v>
      </c>
      <c r="K93" s="165">
        <f t="shared" si="86"/>
        <v>530</v>
      </c>
      <c r="L93" s="165">
        <f t="shared" si="86"/>
        <v>13700</v>
      </c>
      <c r="M93" s="165">
        <f t="shared" si="86"/>
        <v>0</v>
      </c>
      <c r="N93" s="165">
        <f t="shared" si="86"/>
        <v>0</v>
      </c>
      <c r="O93" s="164">
        <f t="shared" si="68"/>
        <v>21924.99</v>
      </c>
      <c r="P93" s="165">
        <f>P94</f>
        <v>7800</v>
      </c>
      <c r="Q93" s="165">
        <f t="shared" ref="Q93:V93" si="87">Q94</f>
        <v>0</v>
      </c>
      <c r="R93" s="165">
        <f t="shared" si="87"/>
        <v>530</v>
      </c>
      <c r="S93" s="165">
        <f t="shared" si="87"/>
        <v>13525</v>
      </c>
      <c r="T93" s="165">
        <f t="shared" si="87"/>
        <v>0</v>
      </c>
      <c r="U93" s="165">
        <f t="shared" si="87"/>
        <v>0</v>
      </c>
      <c r="V93" s="165">
        <f t="shared" si="87"/>
        <v>69.989999999999995</v>
      </c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31"/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  <c r="EG93" s="231"/>
      <c r="EH93" s="231"/>
      <c r="EI93" s="231"/>
      <c r="EJ93" s="231"/>
      <c r="EK93" s="231"/>
      <c r="EL93" s="231"/>
      <c r="EM93" s="231"/>
      <c r="EN93" s="231"/>
      <c r="EO93" s="231"/>
      <c r="EP93" s="231"/>
      <c r="EQ93" s="231"/>
      <c r="ER93" s="231"/>
      <c r="ES93" s="231"/>
      <c r="ET93" s="231"/>
      <c r="EU93" s="231"/>
      <c r="EV93" s="231"/>
      <c r="EW93" s="231"/>
      <c r="EX93" s="231"/>
      <c r="EY93" s="231"/>
      <c r="EZ93" s="231"/>
      <c r="FA93" s="231"/>
      <c r="FB93" s="231"/>
      <c r="FC93" s="231"/>
      <c r="FD93" s="231"/>
      <c r="FE93" s="231"/>
      <c r="FF93" s="231"/>
      <c r="FG93" s="231"/>
      <c r="FH93" s="231"/>
      <c r="FI93" s="231"/>
      <c r="FJ93" s="231"/>
      <c r="FK93" s="231"/>
      <c r="FL93" s="231"/>
      <c r="FM93" s="231"/>
      <c r="FN93" s="231"/>
      <c r="FO93" s="231"/>
      <c r="FP93" s="231"/>
      <c r="FQ93" s="231"/>
      <c r="FR93" s="231"/>
      <c r="FS93" s="231"/>
      <c r="FT93" s="231"/>
      <c r="FU93" s="231"/>
      <c r="FV93" s="231"/>
      <c r="FW93" s="231"/>
      <c r="FX93" s="231"/>
      <c r="FY93" s="231"/>
      <c r="FZ93" s="231"/>
      <c r="GA93" s="231"/>
      <c r="GB93" s="231"/>
      <c r="GC93" s="231"/>
      <c r="GD93" s="231"/>
      <c r="GE93" s="231"/>
      <c r="GF93" s="231"/>
      <c r="GG93" s="231"/>
      <c r="GH93" s="231"/>
      <c r="GI93" s="231"/>
      <c r="GJ93" s="231"/>
      <c r="GK93" s="231"/>
      <c r="GL93" s="231"/>
      <c r="GM93" s="231"/>
      <c r="GN93" s="231"/>
      <c r="GO93" s="231"/>
      <c r="GP93" s="231"/>
      <c r="GQ93" s="231"/>
      <c r="GR93" s="231"/>
      <c r="GS93" s="231"/>
      <c r="GT93" s="231"/>
      <c r="GU93" s="231"/>
      <c r="GV93" s="231"/>
      <c r="GW93" s="231"/>
      <c r="GX93" s="231"/>
      <c r="GY93" s="231"/>
      <c r="GZ93" s="231"/>
      <c r="HA93" s="231"/>
      <c r="HB93" s="231"/>
      <c r="HC93" s="231"/>
      <c r="HD93" s="231"/>
      <c r="HE93" s="231"/>
      <c r="HF93" s="231"/>
      <c r="HG93" s="231"/>
      <c r="HH93" s="231"/>
      <c r="HI93" s="231"/>
      <c r="HJ93" s="231"/>
      <c r="HK93" s="231"/>
      <c r="HL93" s="231"/>
      <c r="HM93" s="231"/>
      <c r="HN93" s="231"/>
      <c r="HO93" s="231"/>
      <c r="HP93" s="231"/>
      <c r="HQ93" s="231"/>
      <c r="HR93" s="231"/>
      <c r="HS93" s="231"/>
      <c r="HT93" s="231"/>
      <c r="HU93" s="231"/>
      <c r="HV93" s="231"/>
      <c r="HW93" s="231"/>
      <c r="HX93" s="231"/>
      <c r="HY93" s="231"/>
      <c r="HZ93" s="231"/>
      <c r="IA93" s="231"/>
      <c r="IB93" s="231"/>
      <c r="IC93" s="231"/>
      <c r="ID93" s="231"/>
      <c r="IE93" s="231"/>
      <c r="IF93" s="231"/>
      <c r="IG93" s="231"/>
      <c r="IH93" s="231"/>
      <c r="II93" s="231"/>
      <c r="IJ93" s="231"/>
      <c r="IK93" s="231"/>
      <c r="IL93" s="231"/>
      <c r="IM93" s="231"/>
      <c r="IN93" s="231"/>
      <c r="IO93" s="231"/>
      <c r="IP93" s="231"/>
      <c r="IQ93" s="231"/>
      <c r="IR93" s="231"/>
      <c r="IS93" s="231"/>
      <c r="IT93" s="231"/>
      <c r="IU93" s="231"/>
      <c r="IV93" s="231"/>
      <c r="IW93" s="231"/>
      <c r="IX93" s="231"/>
      <c r="IY93" s="231"/>
      <c r="IZ93" s="231"/>
      <c r="JA93" s="231"/>
      <c r="JB93" s="231"/>
      <c r="JC93" s="231"/>
      <c r="JD93" s="231"/>
      <c r="JE93" s="231"/>
      <c r="JF93" s="231"/>
      <c r="JG93" s="231"/>
      <c r="JH93" s="231"/>
      <c r="JI93" s="231"/>
      <c r="JJ93" s="231"/>
      <c r="JK93" s="231"/>
      <c r="JL93" s="231"/>
      <c r="JM93" s="231"/>
      <c r="JN93" s="231"/>
      <c r="JO93" s="231"/>
      <c r="JP93" s="231"/>
      <c r="JQ93" s="231"/>
      <c r="JR93" s="231"/>
      <c r="JS93" s="231"/>
      <c r="JT93" s="231"/>
      <c r="JU93" s="231"/>
      <c r="JV93" s="231"/>
      <c r="JW93" s="231"/>
      <c r="JX93" s="231"/>
      <c r="JY93" s="231"/>
      <c r="JZ93" s="231"/>
      <c r="KA93" s="231"/>
      <c r="KB93" s="231"/>
      <c r="KC93" s="231"/>
      <c r="KD93" s="231"/>
      <c r="KE93" s="231"/>
      <c r="KF93" s="231"/>
      <c r="KG93" s="231"/>
      <c r="KH93" s="231"/>
      <c r="KI93" s="231"/>
      <c r="KJ93" s="231"/>
      <c r="KK93" s="231"/>
      <c r="KL93" s="231"/>
      <c r="KM93" s="231"/>
      <c r="KN93" s="231"/>
      <c r="KO93" s="231"/>
      <c r="KP93" s="231"/>
      <c r="KQ93" s="231"/>
      <c r="KR93" s="231"/>
      <c r="KS93" s="231"/>
      <c r="KT93" s="231"/>
      <c r="KU93" s="231"/>
      <c r="KV93" s="231"/>
      <c r="KW93" s="231"/>
      <c r="KX93" s="231"/>
      <c r="KY93" s="231"/>
      <c r="KZ93" s="231"/>
      <c r="LA93" s="231"/>
      <c r="LB93" s="231"/>
      <c r="LC93" s="231"/>
      <c r="LD93" s="231"/>
      <c r="LE93" s="231"/>
      <c r="LF93" s="231"/>
      <c r="LG93" s="231"/>
      <c r="LH93" s="231"/>
      <c r="LI93" s="231"/>
      <c r="LJ93" s="231"/>
      <c r="LK93" s="231"/>
      <c r="LL93" s="231"/>
      <c r="LM93" s="231"/>
      <c r="LN93" s="231"/>
      <c r="LO93" s="231"/>
      <c r="LP93" s="231"/>
      <c r="LQ93" s="231"/>
      <c r="LR93" s="231"/>
      <c r="LS93" s="231"/>
      <c r="LT93" s="231"/>
      <c r="LU93" s="231"/>
      <c r="LV93" s="231"/>
      <c r="LW93" s="231"/>
      <c r="LX93" s="231"/>
      <c r="LY93" s="231"/>
      <c r="LZ93" s="231"/>
      <c r="MA93" s="231"/>
      <c r="MB93" s="231"/>
      <c r="MC93" s="231"/>
      <c r="MD93" s="231"/>
      <c r="ME93" s="231"/>
      <c r="MF93" s="231"/>
      <c r="MG93" s="231"/>
      <c r="MH93" s="231"/>
      <c r="MI93" s="231"/>
      <c r="MJ93" s="231"/>
      <c r="MK93" s="231"/>
      <c r="ML93" s="231"/>
      <c r="MM93" s="231"/>
      <c r="MN93" s="231"/>
      <c r="MO93" s="231"/>
      <c r="MP93" s="231"/>
      <c r="MQ93" s="231"/>
      <c r="MR93" s="231"/>
      <c r="MS93" s="231"/>
      <c r="MT93" s="231"/>
      <c r="MU93" s="231"/>
      <c r="MV93" s="231"/>
      <c r="MW93" s="231"/>
      <c r="MX93" s="231"/>
      <c r="MY93" s="231"/>
      <c r="MZ93" s="231"/>
      <c r="NA93" s="231"/>
      <c r="NB93" s="231"/>
      <c r="NC93" s="231"/>
      <c r="ND93" s="231"/>
      <c r="NE93" s="231"/>
      <c r="NF93" s="231"/>
      <c r="NG93" s="231"/>
      <c r="NH93" s="231"/>
      <c r="NI93" s="231"/>
      <c r="NJ93" s="231"/>
      <c r="NK93" s="231"/>
      <c r="NL93" s="231"/>
      <c r="NM93" s="231"/>
      <c r="NN93" s="231"/>
      <c r="NO93" s="231"/>
      <c r="NP93" s="231"/>
      <c r="NQ93" s="231"/>
      <c r="NR93" s="231"/>
      <c r="NS93" s="231"/>
      <c r="NT93" s="231"/>
      <c r="NU93" s="231"/>
      <c r="NV93" s="231"/>
      <c r="NW93" s="231"/>
      <c r="NX93" s="231"/>
      <c r="NY93" s="231"/>
      <c r="NZ93" s="231"/>
      <c r="OA93" s="231"/>
      <c r="OB93" s="231"/>
      <c r="OC93" s="231"/>
      <c r="OD93" s="231"/>
      <c r="OE93" s="231"/>
      <c r="OF93" s="231"/>
      <c r="OG93" s="231"/>
      <c r="OH93" s="231"/>
      <c r="OI93" s="231"/>
      <c r="OJ93" s="231"/>
      <c r="OK93" s="231"/>
      <c r="OL93" s="231"/>
      <c r="OM93" s="231"/>
      <c r="ON93" s="231"/>
      <c r="OO93" s="231"/>
      <c r="OP93" s="231"/>
      <c r="OQ93" s="231"/>
      <c r="OR93" s="231"/>
      <c r="OS93" s="231"/>
      <c r="OT93" s="231"/>
      <c r="OU93" s="231"/>
      <c r="OV93" s="231"/>
      <c r="OW93" s="231"/>
      <c r="OX93" s="231"/>
      <c r="OY93" s="231"/>
      <c r="OZ93" s="231"/>
      <c r="PA93" s="231"/>
      <c r="PB93" s="231"/>
      <c r="PC93" s="231"/>
      <c r="PD93" s="231"/>
      <c r="PE93" s="231"/>
      <c r="PF93" s="231"/>
      <c r="PG93" s="231"/>
      <c r="PH93" s="231"/>
      <c r="PI93" s="231"/>
      <c r="PJ93" s="231"/>
      <c r="PK93" s="231"/>
      <c r="PL93" s="231"/>
      <c r="PM93" s="231"/>
      <c r="PN93" s="231"/>
      <c r="PO93" s="231"/>
      <c r="PP93" s="231"/>
      <c r="PQ93" s="231"/>
      <c r="PR93" s="231"/>
      <c r="PS93" s="231"/>
      <c r="PT93" s="231"/>
      <c r="PU93" s="231"/>
      <c r="PV93" s="231"/>
      <c r="PW93" s="231"/>
      <c r="PX93" s="231"/>
      <c r="PY93" s="231"/>
      <c r="PZ93" s="231"/>
      <c r="QA93" s="231"/>
      <c r="QB93" s="231"/>
      <c r="QC93" s="231"/>
      <c r="QD93" s="231"/>
      <c r="QE93" s="231"/>
      <c r="QF93" s="231"/>
      <c r="QG93" s="231"/>
      <c r="QH93" s="231"/>
      <c r="QI93" s="231"/>
      <c r="QJ93" s="231"/>
      <c r="QK93" s="231"/>
      <c r="QL93" s="231"/>
      <c r="QM93" s="231"/>
      <c r="QN93" s="231"/>
      <c r="QO93" s="231"/>
      <c r="QP93" s="231"/>
      <c r="QQ93" s="231"/>
      <c r="QR93" s="231"/>
      <c r="QS93" s="231"/>
      <c r="QT93" s="231"/>
      <c r="QU93" s="231"/>
      <c r="QV93" s="231"/>
      <c r="QW93" s="231"/>
      <c r="QX93" s="231"/>
      <c r="QY93" s="231"/>
      <c r="QZ93" s="231"/>
      <c r="RA93" s="231"/>
      <c r="RB93" s="231"/>
      <c r="RC93" s="231"/>
      <c r="RD93" s="231"/>
      <c r="RE93" s="231"/>
      <c r="RF93" s="231"/>
      <c r="RG93" s="231"/>
      <c r="RH93" s="231"/>
      <c r="RI93" s="231"/>
      <c r="RJ93" s="231"/>
      <c r="RK93" s="231"/>
      <c r="RL93" s="231"/>
      <c r="RM93" s="231"/>
      <c r="RN93" s="231"/>
      <c r="RO93" s="231"/>
      <c r="RP93" s="231"/>
      <c r="RQ93" s="231"/>
      <c r="RR93" s="231"/>
      <c r="RS93" s="231"/>
      <c r="RT93" s="231"/>
      <c r="RU93" s="231"/>
      <c r="RV93" s="231"/>
      <c r="RW93" s="231"/>
      <c r="RX93" s="231"/>
      <c r="RY93" s="231"/>
      <c r="RZ93" s="231"/>
      <c r="SA93" s="231"/>
      <c r="SB93" s="231"/>
      <c r="SC93" s="231"/>
      <c r="SD93" s="231"/>
      <c r="SE93" s="231"/>
      <c r="SF93" s="231"/>
      <c r="SG93" s="231"/>
      <c r="SH93" s="231"/>
      <c r="SI93" s="231"/>
      <c r="SJ93" s="231"/>
      <c r="SK93" s="231"/>
      <c r="SL93" s="231"/>
      <c r="SM93" s="231"/>
      <c r="SN93" s="231"/>
      <c r="SO93" s="231"/>
      <c r="SP93" s="231"/>
      <c r="SQ93" s="231"/>
      <c r="SR93" s="231"/>
      <c r="SS93" s="231"/>
      <c r="ST93" s="231"/>
      <c r="SU93" s="231"/>
      <c r="SV93" s="231"/>
      <c r="SW93" s="231"/>
      <c r="SX93" s="231"/>
      <c r="SY93" s="231"/>
      <c r="SZ93" s="231"/>
      <c r="TA93" s="231"/>
      <c r="TB93" s="231"/>
      <c r="TC93" s="231"/>
    </row>
    <row r="94" spans="1:523" s="72" customFormat="1" ht="18.75" x14ac:dyDescent="0.3">
      <c r="A94" s="55">
        <v>42</v>
      </c>
      <c r="B94" s="55"/>
      <c r="C94" s="55"/>
      <c r="D94" s="55"/>
      <c r="E94" s="185" t="s">
        <v>123</v>
      </c>
      <c r="F94" s="70">
        <f>F95</f>
        <v>0</v>
      </c>
      <c r="G94" s="71">
        <f>G95</f>
        <v>0</v>
      </c>
      <c r="H94" s="175">
        <f t="shared" si="63"/>
        <v>22730</v>
      </c>
      <c r="I94" s="176">
        <f>I95+I101+I105</f>
        <v>8500</v>
      </c>
      <c r="J94" s="176">
        <f>J95+J101+J105</f>
        <v>0</v>
      </c>
      <c r="K94" s="176">
        <f>K95+K101+K105</f>
        <v>530</v>
      </c>
      <c r="L94" s="176">
        <f>L95+L101+L105</f>
        <v>13700</v>
      </c>
      <c r="M94" s="176">
        <f>M95</f>
        <v>0</v>
      </c>
      <c r="N94" s="176">
        <f>N95</f>
        <v>0</v>
      </c>
      <c r="O94" s="175">
        <f t="shared" si="68"/>
        <v>21924.99</v>
      </c>
      <c r="P94" s="176">
        <f>P95+P101+P105</f>
        <v>7800</v>
      </c>
      <c r="Q94" s="176">
        <f>Q95+Q101+Q105</f>
        <v>0</v>
      </c>
      <c r="R94" s="176">
        <f>R95+R101+R105</f>
        <v>530</v>
      </c>
      <c r="S94" s="176">
        <f>S95+S101+S105</f>
        <v>13525</v>
      </c>
      <c r="T94" s="176">
        <f>T95</f>
        <v>0</v>
      </c>
      <c r="U94" s="176">
        <f>U95</f>
        <v>0</v>
      </c>
      <c r="V94" s="176">
        <f>V95</f>
        <v>69.989999999999995</v>
      </c>
      <c r="W94" s="61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  <c r="DZ94" s="233"/>
      <c r="EA94" s="233"/>
      <c r="EB94" s="233"/>
      <c r="EC94" s="233"/>
      <c r="ED94" s="233"/>
      <c r="EE94" s="233"/>
      <c r="EF94" s="233"/>
      <c r="EG94" s="233"/>
      <c r="EH94" s="233"/>
      <c r="EI94" s="233"/>
      <c r="EJ94" s="233"/>
      <c r="EK94" s="233"/>
      <c r="EL94" s="233"/>
      <c r="EM94" s="233"/>
      <c r="EN94" s="233"/>
      <c r="EO94" s="233"/>
      <c r="EP94" s="233"/>
      <c r="EQ94" s="233"/>
      <c r="ER94" s="233"/>
      <c r="ES94" s="233"/>
      <c r="ET94" s="233"/>
      <c r="EU94" s="233"/>
      <c r="EV94" s="233"/>
      <c r="EW94" s="233"/>
      <c r="EX94" s="233"/>
      <c r="EY94" s="233"/>
      <c r="EZ94" s="233"/>
      <c r="FA94" s="233"/>
      <c r="FB94" s="233"/>
      <c r="FC94" s="233"/>
      <c r="FD94" s="233"/>
      <c r="FE94" s="233"/>
      <c r="FF94" s="233"/>
      <c r="FG94" s="233"/>
      <c r="FH94" s="233"/>
      <c r="FI94" s="233"/>
      <c r="FJ94" s="233"/>
      <c r="FK94" s="233"/>
      <c r="FL94" s="233"/>
      <c r="FM94" s="233"/>
      <c r="FN94" s="233"/>
      <c r="FO94" s="233"/>
      <c r="FP94" s="233"/>
      <c r="FQ94" s="233"/>
      <c r="FR94" s="233"/>
      <c r="FS94" s="233"/>
      <c r="FT94" s="233"/>
      <c r="FU94" s="233"/>
      <c r="FV94" s="233"/>
      <c r="FW94" s="233"/>
      <c r="FX94" s="233"/>
      <c r="FY94" s="233"/>
      <c r="FZ94" s="233"/>
      <c r="GA94" s="233"/>
      <c r="GB94" s="233"/>
      <c r="GC94" s="233"/>
      <c r="GD94" s="233"/>
      <c r="GE94" s="233"/>
      <c r="GF94" s="233"/>
      <c r="GG94" s="233"/>
      <c r="GH94" s="233"/>
      <c r="GI94" s="233"/>
      <c r="GJ94" s="233"/>
      <c r="GK94" s="233"/>
      <c r="GL94" s="233"/>
      <c r="GM94" s="233"/>
      <c r="GN94" s="233"/>
      <c r="GO94" s="233"/>
      <c r="GP94" s="233"/>
      <c r="GQ94" s="233"/>
      <c r="GR94" s="233"/>
      <c r="GS94" s="233"/>
      <c r="GT94" s="233"/>
      <c r="GU94" s="233"/>
      <c r="GV94" s="233"/>
      <c r="GW94" s="233"/>
      <c r="GX94" s="233"/>
      <c r="GY94" s="233"/>
      <c r="GZ94" s="233"/>
      <c r="HA94" s="233"/>
      <c r="HB94" s="233"/>
      <c r="HC94" s="233"/>
      <c r="HD94" s="233"/>
      <c r="HE94" s="233"/>
      <c r="HF94" s="233"/>
      <c r="HG94" s="233"/>
      <c r="HH94" s="233"/>
      <c r="HI94" s="233"/>
      <c r="HJ94" s="233"/>
      <c r="HK94" s="233"/>
      <c r="HL94" s="233"/>
      <c r="HM94" s="233"/>
      <c r="HN94" s="233"/>
      <c r="HO94" s="233"/>
      <c r="HP94" s="233"/>
      <c r="HQ94" s="233"/>
      <c r="HR94" s="233"/>
      <c r="HS94" s="233"/>
      <c r="HT94" s="233"/>
      <c r="HU94" s="233"/>
      <c r="HV94" s="233"/>
      <c r="HW94" s="233"/>
      <c r="HX94" s="233"/>
      <c r="HY94" s="233"/>
      <c r="HZ94" s="233"/>
      <c r="IA94" s="233"/>
      <c r="IB94" s="233"/>
      <c r="IC94" s="233"/>
      <c r="ID94" s="233"/>
      <c r="IE94" s="233"/>
      <c r="IF94" s="233"/>
      <c r="IG94" s="233"/>
      <c r="IH94" s="233"/>
      <c r="II94" s="233"/>
      <c r="IJ94" s="233"/>
      <c r="IK94" s="233"/>
      <c r="IL94" s="233"/>
      <c r="IM94" s="233"/>
      <c r="IN94" s="233"/>
      <c r="IO94" s="233"/>
      <c r="IP94" s="233"/>
      <c r="IQ94" s="233"/>
      <c r="IR94" s="233"/>
      <c r="IS94" s="233"/>
      <c r="IT94" s="233"/>
      <c r="IU94" s="233"/>
      <c r="IV94" s="233"/>
      <c r="IW94" s="233"/>
      <c r="IX94" s="233"/>
      <c r="IY94" s="233"/>
      <c r="IZ94" s="233"/>
      <c r="JA94" s="233"/>
      <c r="JB94" s="233"/>
      <c r="JC94" s="233"/>
      <c r="JD94" s="233"/>
      <c r="JE94" s="233"/>
      <c r="JF94" s="233"/>
      <c r="JG94" s="233"/>
      <c r="JH94" s="233"/>
      <c r="JI94" s="233"/>
      <c r="JJ94" s="233"/>
      <c r="JK94" s="233"/>
      <c r="JL94" s="233"/>
      <c r="JM94" s="233"/>
      <c r="JN94" s="233"/>
      <c r="JO94" s="233"/>
      <c r="JP94" s="233"/>
      <c r="JQ94" s="233"/>
      <c r="JR94" s="233"/>
      <c r="JS94" s="233"/>
      <c r="JT94" s="233"/>
      <c r="JU94" s="233"/>
      <c r="JV94" s="233"/>
      <c r="JW94" s="233"/>
      <c r="JX94" s="233"/>
      <c r="JY94" s="233"/>
      <c r="JZ94" s="233"/>
      <c r="KA94" s="233"/>
      <c r="KB94" s="233"/>
      <c r="KC94" s="233"/>
      <c r="KD94" s="233"/>
      <c r="KE94" s="233"/>
      <c r="KF94" s="233"/>
      <c r="KG94" s="233"/>
      <c r="KH94" s="233"/>
      <c r="KI94" s="233"/>
      <c r="KJ94" s="233"/>
      <c r="KK94" s="233"/>
      <c r="KL94" s="233"/>
      <c r="KM94" s="233"/>
      <c r="KN94" s="233"/>
      <c r="KO94" s="233"/>
      <c r="KP94" s="233"/>
      <c r="KQ94" s="233"/>
      <c r="KR94" s="233"/>
      <c r="KS94" s="233"/>
      <c r="KT94" s="233"/>
      <c r="KU94" s="233"/>
      <c r="KV94" s="233"/>
      <c r="KW94" s="233"/>
      <c r="KX94" s="233"/>
      <c r="KY94" s="233"/>
      <c r="KZ94" s="233"/>
      <c r="LA94" s="233"/>
      <c r="LB94" s="233"/>
      <c r="LC94" s="233"/>
      <c r="LD94" s="233"/>
      <c r="LE94" s="233"/>
      <c r="LF94" s="233"/>
      <c r="LG94" s="233"/>
      <c r="LH94" s="233"/>
      <c r="LI94" s="233"/>
      <c r="LJ94" s="233"/>
      <c r="LK94" s="233"/>
      <c r="LL94" s="233"/>
      <c r="LM94" s="233"/>
      <c r="LN94" s="233"/>
      <c r="LO94" s="233"/>
      <c r="LP94" s="233"/>
      <c r="LQ94" s="233"/>
      <c r="LR94" s="233"/>
      <c r="LS94" s="233"/>
      <c r="LT94" s="233"/>
      <c r="LU94" s="233"/>
      <c r="LV94" s="233"/>
      <c r="LW94" s="233"/>
      <c r="LX94" s="233"/>
      <c r="LY94" s="233"/>
      <c r="LZ94" s="233"/>
      <c r="MA94" s="233"/>
      <c r="MB94" s="233"/>
      <c r="MC94" s="233"/>
      <c r="MD94" s="233"/>
      <c r="ME94" s="233"/>
      <c r="MF94" s="233"/>
      <c r="MG94" s="233"/>
      <c r="MH94" s="233"/>
      <c r="MI94" s="233"/>
      <c r="MJ94" s="233"/>
      <c r="MK94" s="233"/>
      <c r="ML94" s="233"/>
      <c r="MM94" s="233"/>
      <c r="MN94" s="233"/>
      <c r="MO94" s="233"/>
      <c r="MP94" s="233"/>
      <c r="MQ94" s="233"/>
      <c r="MR94" s="233"/>
      <c r="MS94" s="233"/>
      <c r="MT94" s="233"/>
      <c r="MU94" s="233"/>
      <c r="MV94" s="233"/>
      <c r="MW94" s="233"/>
      <c r="MX94" s="233"/>
      <c r="MY94" s="233"/>
      <c r="MZ94" s="233"/>
      <c r="NA94" s="233"/>
      <c r="NB94" s="233"/>
      <c r="NC94" s="233"/>
      <c r="ND94" s="233"/>
      <c r="NE94" s="233"/>
      <c r="NF94" s="233"/>
      <c r="NG94" s="233"/>
      <c r="NH94" s="233"/>
      <c r="NI94" s="233"/>
      <c r="NJ94" s="233"/>
      <c r="NK94" s="233"/>
      <c r="NL94" s="233"/>
      <c r="NM94" s="233"/>
      <c r="NN94" s="233"/>
      <c r="NO94" s="233"/>
      <c r="NP94" s="233"/>
      <c r="NQ94" s="233"/>
      <c r="NR94" s="233"/>
      <c r="NS94" s="233"/>
      <c r="NT94" s="233"/>
      <c r="NU94" s="233"/>
      <c r="NV94" s="233"/>
      <c r="NW94" s="233"/>
      <c r="NX94" s="233"/>
      <c r="NY94" s="233"/>
      <c r="NZ94" s="233"/>
      <c r="OA94" s="233"/>
      <c r="OB94" s="233"/>
      <c r="OC94" s="233"/>
      <c r="OD94" s="233"/>
      <c r="OE94" s="233"/>
      <c r="OF94" s="233"/>
      <c r="OG94" s="233"/>
      <c r="OH94" s="233"/>
      <c r="OI94" s="233"/>
      <c r="OJ94" s="233"/>
      <c r="OK94" s="233"/>
      <c r="OL94" s="233"/>
      <c r="OM94" s="233"/>
      <c r="ON94" s="233"/>
      <c r="OO94" s="233"/>
      <c r="OP94" s="233"/>
      <c r="OQ94" s="233"/>
      <c r="OR94" s="233"/>
      <c r="OS94" s="233"/>
      <c r="OT94" s="233"/>
      <c r="OU94" s="233"/>
      <c r="OV94" s="233"/>
      <c r="OW94" s="233"/>
      <c r="OX94" s="233"/>
      <c r="OY94" s="233"/>
      <c r="OZ94" s="233"/>
      <c r="PA94" s="233"/>
      <c r="PB94" s="233"/>
      <c r="PC94" s="233"/>
      <c r="PD94" s="233"/>
      <c r="PE94" s="233"/>
      <c r="PF94" s="233"/>
      <c r="PG94" s="233"/>
      <c r="PH94" s="233"/>
      <c r="PI94" s="233"/>
      <c r="PJ94" s="233"/>
      <c r="PK94" s="233"/>
      <c r="PL94" s="233"/>
      <c r="PM94" s="233"/>
      <c r="PN94" s="233"/>
      <c r="PO94" s="233"/>
      <c r="PP94" s="233"/>
      <c r="PQ94" s="233"/>
      <c r="PR94" s="233"/>
      <c r="PS94" s="233"/>
      <c r="PT94" s="233"/>
      <c r="PU94" s="233"/>
      <c r="PV94" s="233"/>
      <c r="PW94" s="233"/>
      <c r="PX94" s="233"/>
      <c r="PY94" s="233"/>
      <c r="PZ94" s="233"/>
      <c r="QA94" s="233"/>
      <c r="QB94" s="233"/>
      <c r="QC94" s="233"/>
      <c r="QD94" s="233"/>
      <c r="QE94" s="233"/>
      <c r="QF94" s="233"/>
      <c r="QG94" s="233"/>
      <c r="QH94" s="233"/>
      <c r="QI94" s="233"/>
      <c r="QJ94" s="233"/>
      <c r="QK94" s="233"/>
      <c r="QL94" s="233"/>
      <c r="QM94" s="233"/>
      <c r="QN94" s="233"/>
      <c r="QO94" s="233"/>
      <c r="QP94" s="233"/>
      <c r="QQ94" s="233"/>
      <c r="QR94" s="233"/>
      <c r="QS94" s="233"/>
      <c r="QT94" s="233"/>
      <c r="QU94" s="233"/>
      <c r="QV94" s="233"/>
      <c r="QW94" s="233"/>
      <c r="QX94" s="233"/>
      <c r="QY94" s="233"/>
      <c r="QZ94" s="233"/>
      <c r="RA94" s="233"/>
      <c r="RB94" s="233"/>
      <c r="RC94" s="233"/>
      <c r="RD94" s="233"/>
      <c r="RE94" s="233"/>
      <c r="RF94" s="233"/>
      <c r="RG94" s="233"/>
      <c r="RH94" s="233"/>
      <c r="RI94" s="233"/>
      <c r="RJ94" s="233"/>
      <c r="RK94" s="233"/>
      <c r="RL94" s="233"/>
      <c r="RM94" s="233"/>
      <c r="RN94" s="233"/>
      <c r="RO94" s="233"/>
      <c r="RP94" s="233"/>
      <c r="RQ94" s="233"/>
      <c r="RR94" s="233"/>
      <c r="RS94" s="233"/>
      <c r="RT94" s="233"/>
      <c r="RU94" s="233"/>
      <c r="RV94" s="233"/>
      <c r="RW94" s="233"/>
      <c r="RX94" s="233"/>
      <c r="RY94" s="233"/>
      <c r="RZ94" s="233"/>
      <c r="SA94" s="233"/>
      <c r="SB94" s="233"/>
      <c r="SC94" s="233"/>
      <c r="SD94" s="233"/>
      <c r="SE94" s="233"/>
      <c r="SF94" s="233"/>
      <c r="SG94" s="233"/>
      <c r="SH94" s="233"/>
      <c r="SI94" s="233"/>
      <c r="SJ94" s="233"/>
      <c r="SK94" s="233"/>
      <c r="SL94" s="233"/>
      <c r="SM94" s="233"/>
      <c r="SN94" s="233"/>
      <c r="SO94" s="233"/>
      <c r="SP94" s="233"/>
      <c r="SQ94" s="233"/>
      <c r="SR94" s="233"/>
      <c r="SS94" s="233"/>
      <c r="ST94" s="233"/>
      <c r="SU94" s="233"/>
      <c r="SV94" s="233"/>
      <c r="SW94" s="233"/>
      <c r="SX94" s="233"/>
      <c r="SY94" s="233"/>
      <c r="SZ94" s="233"/>
      <c r="TA94" s="233"/>
      <c r="TB94" s="233"/>
      <c r="TC94" s="233"/>
    </row>
    <row r="95" spans="1:523" s="60" customFormat="1" ht="18.75" x14ac:dyDescent="0.3">
      <c r="A95" s="59"/>
      <c r="B95" s="59">
        <v>422</v>
      </c>
      <c r="C95" s="59"/>
      <c r="D95" s="59"/>
      <c r="E95" s="186" t="s">
        <v>124</v>
      </c>
      <c r="F95" s="73"/>
      <c r="G95" s="74"/>
      <c r="H95" s="177">
        <f t="shared" si="63"/>
        <v>2364</v>
      </c>
      <c r="I95" s="178">
        <f t="shared" ref="I95:N95" si="88">I96+I99</f>
        <v>700</v>
      </c>
      <c r="J95" s="178">
        <f t="shared" si="88"/>
        <v>0</v>
      </c>
      <c r="K95" s="178">
        <f t="shared" si="88"/>
        <v>464</v>
      </c>
      <c r="L95" s="178">
        <f t="shared" si="88"/>
        <v>1200</v>
      </c>
      <c r="M95" s="178">
        <f t="shared" si="88"/>
        <v>0</v>
      </c>
      <c r="N95" s="178">
        <f t="shared" si="88"/>
        <v>0</v>
      </c>
      <c r="O95" s="177">
        <f t="shared" si="68"/>
        <v>1733.99</v>
      </c>
      <c r="P95" s="178">
        <f t="shared" ref="P95:U95" si="89">P96+P99</f>
        <v>0</v>
      </c>
      <c r="Q95" s="178">
        <f t="shared" si="89"/>
        <v>0</v>
      </c>
      <c r="R95" s="178">
        <f t="shared" si="89"/>
        <v>464</v>
      </c>
      <c r="S95" s="178">
        <f t="shared" si="89"/>
        <v>1200</v>
      </c>
      <c r="T95" s="178">
        <f t="shared" si="89"/>
        <v>0</v>
      </c>
      <c r="U95" s="178">
        <f t="shared" si="89"/>
        <v>0</v>
      </c>
      <c r="V95" s="178">
        <f t="shared" ref="V95" si="90">V96+V99</f>
        <v>69.989999999999995</v>
      </c>
      <c r="W95" s="61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29"/>
      <c r="CC95" s="229"/>
      <c r="CD95" s="229"/>
      <c r="CE95" s="229"/>
      <c r="CF95" s="229"/>
      <c r="CG95" s="229"/>
      <c r="CH95" s="229"/>
      <c r="CI95" s="229"/>
      <c r="CJ95" s="229"/>
      <c r="CK95" s="229"/>
      <c r="CL95" s="229"/>
      <c r="CM95" s="229"/>
      <c r="CN95" s="229"/>
      <c r="CO95" s="229"/>
      <c r="CP95" s="229"/>
      <c r="CQ95" s="229"/>
      <c r="CR95" s="229"/>
      <c r="CS95" s="229"/>
      <c r="CT95" s="229"/>
      <c r="CU95" s="229"/>
      <c r="CV95" s="229"/>
      <c r="CW95" s="229"/>
      <c r="CX95" s="229"/>
      <c r="CY95" s="229"/>
      <c r="CZ95" s="229"/>
      <c r="DA95" s="229"/>
      <c r="DB95" s="229"/>
      <c r="DC95" s="229"/>
      <c r="DD95" s="229"/>
      <c r="DE95" s="229"/>
      <c r="DF95" s="229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29"/>
      <c r="DS95" s="229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29"/>
      <c r="EF95" s="229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29"/>
      <c r="ES95" s="229"/>
      <c r="ET95" s="229"/>
      <c r="EU95" s="229"/>
      <c r="EV95" s="229"/>
      <c r="EW95" s="229"/>
      <c r="EX95" s="229"/>
      <c r="EY95" s="229"/>
      <c r="EZ95" s="229"/>
      <c r="FA95" s="229"/>
      <c r="FB95" s="229"/>
      <c r="FC95" s="229"/>
      <c r="FD95" s="229"/>
      <c r="FE95" s="229"/>
      <c r="FF95" s="229"/>
      <c r="FG95" s="229"/>
      <c r="FH95" s="229"/>
      <c r="FI95" s="229"/>
      <c r="FJ95" s="229"/>
      <c r="FK95" s="229"/>
      <c r="FL95" s="229"/>
      <c r="FM95" s="229"/>
      <c r="FN95" s="229"/>
      <c r="FO95" s="229"/>
      <c r="FP95" s="229"/>
      <c r="FQ95" s="229"/>
      <c r="FR95" s="229"/>
      <c r="FS95" s="229"/>
      <c r="FT95" s="229"/>
      <c r="FU95" s="229"/>
      <c r="FV95" s="229"/>
      <c r="FW95" s="229"/>
      <c r="FX95" s="229"/>
      <c r="FY95" s="229"/>
      <c r="FZ95" s="229"/>
      <c r="GA95" s="229"/>
      <c r="GB95" s="229"/>
      <c r="GC95" s="229"/>
      <c r="GD95" s="229"/>
      <c r="GE95" s="229"/>
      <c r="GF95" s="229"/>
      <c r="GG95" s="229"/>
      <c r="GH95" s="229"/>
      <c r="GI95" s="229"/>
      <c r="GJ95" s="229"/>
      <c r="GK95" s="229"/>
      <c r="GL95" s="229"/>
      <c r="GM95" s="229"/>
      <c r="GN95" s="229"/>
      <c r="GO95" s="229"/>
      <c r="GP95" s="229"/>
      <c r="GQ95" s="229"/>
      <c r="GR95" s="229"/>
      <c r="GS95" s="229"/>
      <c r="GT95" s="229"/>
      <c r="GU95" s="229"/>
      <c r="GV95" s="229"/>
      <c r="GW95" s="229"/>
      <c r="GX95" s="229"/>
      <c r="GY95" s="229"/>
      <c r="GZ95" s="229"/>
      <c r="HA95" s="229"/>
      <c r="HB95" s="229"/>
      <c r="HC95" s="229"/>
      <c r="HD95" s="229"/>
      <c r="HE95" s="229"/>
      <c r="HF95" s="229"/>
      <c r="HG95" s="229"/>
      <c r="HH95" s="229"/>
      <c r="HI95" s="229"/>
      <c r="HJ95" s="229"/>
      <c r="HK95" s="229"/>
      <c r="HL95" s="229"/>
      <c r="HM95" s="229"/>
      <c r="HN95" s="229"/>
      <c r="HO95" s="229"/>
      <c r="HP95" s="229"/>
      <c r="HQ95" s="229"/>
      <c r="HR95" s="229"/>
      <c r="HS95" s="229"/>
      <c r="HT95" s="229"/>
      <c r="HU95" s="229"/>
      <c r="HV95" s="229"/>
      <c r="HW95" s="229"/>
      <c r="HX95" s="229"/>
      <c r="HY95" s="229"/>
      <c r="HZ95" s="229"/>
      <c r="IA95" s="229"/>
      <c r="IB95" s="229"/>
      <c r="IC95" s="229"/>
      <c r="ID95" s="229"/>
      <c r="IE95" s="229"/>
      <c r="IF95" s="229"/>
      <c r="IG95" s="229"/>
      <c r="IH95" s="229"/>
      <c r="II95" s="229"/>
      <c r="IJ95" s="229"/>
      <c r="IK95" s="229"/>
      <c r="IL95" s="229"/>
      <c r="IM95" s="229"/>
      <c r="IN95" s="229"/>
      <c r="IO95" s="229"/>
      <c r="IP95" s="229"/>
      <c r="IQ95" s="229"/>
      <c r="IR95" s="229"/>
      <c r="IS95" s="229"/>
      <c r="IT95" s="229"/>
      <c r="IU95" s="229"/>
      <c r="IV95" s="229"/>
      <c r="IW95" s="229"/>
      <c r="IX95" s="229"/>
      <c r="IY95" s="229"/>
      <c r="IZ95" s="229"/>
      <c r="JA95" s="229"/>
      <c r="JB95" s="229"/>
      <c r="JC95" s="229"/>
      <c r="JD95" s="229"/>
      <c r="JE95" s="229"/>
      <c r="JF95" s="229"/>
      <c r="JG95" s="229"/>
      <c r="JH95" s="229"/>
      <c r="JI95" s="229"/>
      <c r="JJ95" s="229"/>
      <c r="JK95" s="229"/>
      <c r="JL95" s="229"/>
      <c r="JM95" s="229"/>
      <c r="JN95" s="229"/>
      <c r="JO95" s="229"/>
      <c r="JP95" s="229"/>
      <c r="JQ95" s="229"/>
      <c r="JR95" s="229"/>
      <c r="JS95" s="229"/>
      <c r="JT95" s="229"/>
      <c r="JU95" s="229"/>
      <c r="JV95" s="229"/>
      <c r="JW95" s="229"/>
      <c r="JX95" s="229"/>
      <c r="JY95" s="229"/>
      <c r="JZ95" s="229"/>
      <c r="KA95" s="229"/>
      <c r="KB95" s="229"/>
      <c r="KC95" s="229"/>
      <c r="KD95" s="229"/>
      <c r="KE95" s="229"/>
      <c r="KF95" s="229"/>
      <c r="KG95" s="229"/>
      <c r="KH95" s="229"/>
      <c r="KI95" s="229"/>
      <c r="KJ95" s="229"/>
      <c r="KK95" s="229"/>
      <c r="KL95" s="229"/>
      <c r="KM95" s="229"/>
      <c r="KN95" s="229"/>
      <c r="KO95" s="229"/>
      <c r="KP95" s="229"/>
      <c r="KQ95" s="229"/>
      <c r="KR95" s="229"/>
      <c r="KS95" s="229"/>
      <c r="KT95" s="229"/>
      <c r="KU95" s="229"/>
      <c r="KV95" s="229"/>
      <c r="KW95" s="229"/>
      <c r="KX95" s="229"/>
      <c r="KY95" s="229"/>
      <c r="KZ95" s="229"/>
      <c r="LA95" s="229"/>
      <c r="LB95" s="229"/>
      <c r="LC95" s="229"/>
      <c r="LD95" s="229"/>
      <c r="LE95" s="229"/>
      <c r="LF95" s="229"/>
      <c r="LG95" s="229"/>
      <c r="LH95" s="229"/>
      <c r="LI95" s="229"/>
      <c r="LJ95" s="229"/>
      <c r="LK95" s="229"/>
      <c r="LL95" s="229"/>
      <c r="LM95" s="229"/>
      <c r="LN95" s="229"/>
      <c r="LO95" s="229"/>
      <c r="LP95" s="229"/>
      <c r="LQ95" s="229"/>
      <c r="LR95" s="229"/>
      <c r="LS95" s="229"/>
      <c r="LT95" s="229"/>
      <c r="LU95" s="229"/>
      <c r="LV95" s="229"/>
      <c r="LW95" s="229"/>
      <c r="LX95" s="229"/>
      <c r="LY95" s="229"/>
      <c r="LZ95" s="229"/>
      <c r="MA95" s="229"/>
      <c r="MB95" s="229"/>
      <c r="MC95" s="229"/>
      <c r="MD95" s="229"/>
      <c r="ME95" s="229"/>
      <c r="MF95" s="229"/>
      <c r="MG95" s="229"/>
      <c r="MH95" s="229"/>
      <c r="MI95" s="229"/>
      <c r="MJ95" s="229"/>
      <c r="MK95" s="229"/>
      <c r="ML95" s="229"/>
      <c r="MM95" s="229"/>
      <c r="MN95" s="229"/>
      <c r="MO95" s="229"/>
      <c r="MP95" s="229"/>
      <c r="MQ95" s="229"/>
      <c r="MR95" s="229"/>
      <c r="MS95" s="229"/>
      <c r="MT95" s="229"/>
      <c r="MU95" s="229"/>
      <c r="MV95" s="229"/>
      <c r="MW95" s="229"/>
      <c r="MX95" s="229"/>
      <c r="MY95" s="229"/>
      <c r="MZ95" s="229"/>
      <c r="NA95" s="229"/>
      <c r="NB95" s="229"/>
      <c r="NC95" s="229"/>
      <c r="ND95" s="229"/>
      <c r="NE95" s="229"/>
      <c r="NF95" s="229"/>
      <c r="NG95" s="229"/>
      <c r="NH95" s="229"/>
      <c r="NI95" s="229"/>
      <c r="NJ95" s="229"/>
      <c r="NK95" s="229"/>
      <c r="NL95" s="229"/>
      <c r="NM95" s="229"/>
      <c r="NN95" s="229"/>
      <c r="NO95" s="229"/>
      <c r="NP95" s="229"/>
      <c r="NQ95" s="229"/>
      <c r="NR95" s="229"/>
      <c r="NS95" s="229"/>
      <c r="NT95" s="229"/>
      <c r="NU95" s="229"/>
      <c r="NV95" s="229"/>
      <c r="NW95" s="229"/>
      <c r="NX95" s="229"/>
      <c r="NY95" s="229"/>
      <c r="NZ95" s="229"/>
      <c r="OA95" s="229"/>
      <c r="OB95" s="229"/>
      <c r="OC95" s="229"/>
      <c r="OD95" s="229"/>
      <c r="OE95" s="229"/>
      <c r="OF95" s="229"/>
      <c r="OG95" s="229"/>
      <c r="OH95" s="229"/>
      <c r="OI95" s="229"/>
      <c r="OJ95" s="229"/>
      <c r="OK95" s="229"/>
      <c r="OL95" s="229"/>
      <c r="OM95" s="229"/>
      <c r="ON95" s="229"/>
      <c r="OO95" s="229"/>
      <c r="OP95" s="229"/>
      <c r="OQ95" s="229"/>
      <c r="OR95" s="229"/>
      <c r="OS95" s="229"/>
      <c r="OT95" s="229"/>
      <c r="OU95" s="229"/>
      <c r="OV95" s="229"/>
      <c r="OW95" s="229"/>
      <c r="OX95" s="229"/>
      <c r="OY95" s="229"/>
      <c r="OZ95" s="229"/>
      <c r="PA95" s="229"/>
      <c r="PB95" s="229"/>
      <c r="PC95" s="229"/>
      <c r="PD95" s="229"/>
      <c r="PE95" s="229"/>
      <c r="PF95" s="229"/>
      <c r="PG95" s="229"/>
      <c r="PH95" s="229"/>
      <c r="PI95" s="229"/>
      <c r="PJ95" s="229"/>
      <c r="PK95" s="229"/>
      <c r="PL95" s="229"/>
      <c r="PM95" s="229"/>
      <c r="PN95" s="229"/>
      <c r="PO95" s="229"/>
      <c r="PP95" s="229"/>
      <c r="PQ95" s="229"/>
      <c r="PR95" s="229"/>
      <c r="PS95" s="229"/>
      <c r="PT95" s="229"/>
      <c r="PU95" s="229"/>
      <c r="PV95" s="229"/>
      <c r="PW95" s="229"/>
      <c r="PX95" s="229"/>
      <c r="PY95" s="229"/>
      <c r="PZ95" s="229"/>
      <c r="QA95" s="229"/>
      <c r="QB95" s="229"/>
      <c r="QC95" s="229"/>
      <c r="QD95" s="229"/>
      <c r="QE95" s="229"/>
      <c r="QF95" s="229"/>
      <c r="QG95" s="229"/>
      <c r="QH95" s="229"/>
      <c r="QI95" s="229"/>
      <c r="QJ95" s="229"/>
      <c r="QK95" s="229"/>
      <c r="QL95" s="229"/>
      <c r="QM95" s="229"/>
      <c r="QN95" s="229"/>
      <c r="QO95" s="229"/>
      <c r="QP95" s="229"/>
      <c r="QQ95" s="229"/>
      <c r="QR95" s="229"/>
      <c r="QS95" s="229"/>
      <c r="QT95" s="229"/>
      <c r="QU95" s="229"/>
      <c r="QV95" s="229"/>
      <c r="QW95" s="229"/>
      <c r="QX95" s="229"/>
      <c r="QY95" s="229"/>
      <c r="QZ95" s="229"/>
      <c r="RA95" s="229"/>
      <c r="RB95" s="229"/>
      <c r="RC95" s="229"/>
      <c r="RD95" s="229"/>
      <c r="RE95" s="229"/>
      <c r="RF95" s="229"/>
      <c r="RG95" s="229"/>
      <c r="RH95" s="229"/>
      <c r="RI95" s="229"/>
      <c r="RJ95" s="229"/>
      <c r="RK95" s="229"/>
      <c r="RL95" s="229"/>
      <c r="RM95" s="229"/>
      <c r="RN95" s="229"/>
      <c r="RO95" s="229"/>
      <c r="RP95" s="229"/>
      <c r="RQ95" s="229"/>
      <c r="RR95" s="229"/>
      <c r="RS95" s="229"/>
      <c r="RT95" s="229"/>
      <c r="RU95" s="229"/>
      <c r="RV95" s="229"/>
      <c r="RW95" s="229"/>
      <c r="RX95" s="229"/>
      <c r="RY95" s="229"/>
      <c r="RZ95" s="229"/>
      <c r="SA95" s="229"/>
      <c r="SB95" s="229"/>
      <c r="SC95" s="229"/>
      <c r="SD95" s="229"/>
      <c r="SE95" s="229"/>
      <c r="SF95" s="229"/>
      <c r="SG95" s="229"/>
      <c r="SH95" s="229"/>
      <c r="SI95" s="229"/>
      <c r="SJ95" s="229"/>
      <c r="SK95" s="229"/>
      <c r="SL95" s="229"/>
      <c r="SM95" s="229"/>
      <c r="SN95" s="229"/>
      <c r="SO95" s="229"/>
      <c r="SP95" s="229"/>
      <c r="SQ95" s="229"/>
      <c r="SR95" s="229"/>
      <c r="SS95" s="229"/>
      <c r="ST95" s="229"/>
      <c r="SU95" s="229"/>
      <c r="SV95" s="229"/>
      <c r="SW95" s="229"/>
      <c r="SX95" s="229"/>
      <c r="SY95" s="229"/>
      <c r="SZ95" s="229"/>
      <c r="TA95" s="229"/>
      <c r="TB95" s="229"/>
      <c r="TC95" s="229"/>
    </row>
    <row r="96" spans="1:523" s="64" customFormat="1" ht="18.75" x14ac:dyDescent="0.3">
      <c r="A96" s="62"/>
      <c r="B96" s="62"/>
      <c r="C96" s="62">
        <v>4221</v>
      </c>
      <c r="D96" s="62"/>
      <c r="E96" s="187" t="s">
        <v>125</v>
      </c>
      <c r="H96" s="179">
        <f t="shared" si="63"/>
        <v>2298</v>
      </c>
      <c r="I96" s="180">
        <f t="shared" ref="I96:N96" si="91">SUM(I97:I98)</f>
        <v>700</v>
      </c>
      <c r="J96" s="180">
        <f t="shared" si="91"/>
        <v>0</v>
      </c>
      <c r="K96" s="180">
        <f t="shared" si="91"/>
        <v>398</v>
      </c>
      <c r="L96" s="171">
        <f t="shared" si="91"/>
        <v>1200</v>
      </c>
      <c r="M96" s="171">
        <f t="shared" si="91"/>
        <v>0</v>
      </c>
      <c r="N96" s="171">
        <f t="shared" si="91"/>
        <v>0</v>
      </c>
      <c r="O96" s="179">
        <f t="shared" si="68"/>
        <v>1598</v>
      </c>
      <c r="P96" s="180">
        <f t="shared" ref="P96:U96" si="92">SUM(P97:P98)</f>
        <v>0</v>
      </c>
      <c r="Q96" s="180">
        <f t="shared" si="92"/>
        <v>0</v>
      </c>
      <c r="R96" s="180">
        <f t="shared" si="92"/>
        <v>398</v>
      </c>
      <c r="S96" s="171">
        <f t="shared" si="92"/>
        <v>1200</v>
      </c>
      <c r="T96" s="171">
        <f t="shared" si="92"/>
        <v>0</v>
      </c>
      <c r="U96" s="171">
        <f t="shared" si="92"/>
        <v>0</v>
      </c>
      <c r="V96" s="171">
        <f t="shared" ref="V96" si="93">SUM(V97:V98)</f>
        <v>0</v>
      </c>
      <c r="W96" s="61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  <c r="BP96" s="230"/>
      <c r="BQ96" s="230"/>
      <c r="BR96" s="230"/>
      <c r="BS96" s="230"/>
      <c r="BT96" s="230"/>
      <c r="BU96" s="230"/>
      <c r="BV96" s="230"/>
      <c r="BW96" s="230"/>
      <c r="BX96" s="230"/>
      <c r="BY96" s="230"/>
      <c r="BZ96" s="230"/>
      <c r="CA96" s="230"/>
      <c r="CB96" s="230"/>
      <c r="CC96" s="230"/>
      <c r="CD96" s="230"/>
      <c r="CE96" s="230"/>
      <c r="CF96" s="230"/>
      <c r="CG96" s="230"/>
      <c r="CH96" s="230"/>
      <c r="CI96" s="230"/>
      <c r="CJ96" s="230"/>
      <c r="CK96" s="230"/>
      <c r="CL96" s="230"/>
      <c r="CM96" s="230"/>
      <c r="CN96" s="230"/>
      <c r="CO96" s="230"/>
      <c r="CP96" s="230"/>
      <c r="CQ96" s="230"/>
      <c r="CR96" s="230"/>
      <c r="CS96" s="230"/>
      <c r="CT96" s="230"/>
      <c r="CU96" s="230"/>
      <c r="CV96" s="230"/>
      <c r="CW96" s="230"/>
      <c r="CX96" s="230"/>
      <c r="CY96" s="230"/>
      <c r="CZ96" s="230"/>
      <c r="DA96" s="230"/>
      <c r="DB96" s="230"/>
      <c r="DC96" s="230"/>
      <c r="DD96" s="230"/>
      <c r="DE96" s="230"/>
      <c r="DF96" s="230"/>
      <c r="DG96" s="230"/>
      <c r="DH96" s="230"/>
      <c r="DI96" s="230"/>
      <c r="DJ96" s="230"/>
      <c r="DK96" s="230"/>
      <c r="DL96" s="230"/>
      <c r="DM96" s="230"/>
      <c r="DN96" s="230"/>
      <c r="DO96" s="230"/>
      <c r="DP96" s="230"/>
      <c r="DQ96" s="230"/>
      <c r="DR96" s="230"/>
      <c r="DS96" s="230"/>
      <c r="DT96" s="230"/>
      <c r="DU96" s="230"/>
      <c r="DV96" s="230"/>
      <c r="DW96" s="230"/>
      <c r="DX96" s="230"/>
      <c r="DY96" s="230"/>
      <c r="DZ96" s="230"/>
      <c r="EA96" s="230"/>
      <c r="EB96" s="230"/>
      <c r="EC96" s="230"/>
      <c r="ED96" s="230"/>
      <c r="EE96" s="230"/>
      <c r="EF96" s="230"/>
      <c r="EG96" s="230"/>
      <c r="EH96" s="230"/>
      <c r="EI96" s="230"/>
      <c r="EJ96" s="230"/>
      <c r="EK96" s="230"/>
      <c r="EL96" s="230"/>
      <c r="EM96" s="230"/>
      <c r="EN96" s="230"/>
      <c r="EO96" s="230"/>
      <c r="EP96" s="230"/>
      <c r="EQ96" s="230"/>
      <c r="ER96" s="230"/>
      <c r="ES96" s="230"/>
      <c r="ET96" s="230"/>
      <c r="EU96" s="230"/>
      <c r="EV96" s="230"/>
      <c r="EW96" s="230"/>
      <c r="EX96" s="230"/>
      <c r="EY96" s="230"/>
      <c r="EZ96" s="230"/>
      <c r="FA96" s="230"/>
      <c r="FB96" s="230"/>
      <c r="FC96" s="230"/>
      <c r="FD96" s="230"/>
      <c r="FE96" s="230"/>
      <c r="FF96" s="230"/>
      <c r="FG96" s="230"/>
      <c r="FH96" s="230"/>
      <c r="FI96" s="230"/>
      <c r="FJ96" s="230"/>
      <c r="FK96" s="230"/>
      <c r="FL96" s="230"/>
      <c r="FM96" s="230"/>
      <c r="FN96" s="230"/>
      <c r="FO96" s="230"/>
      <c r="FP96" s="230"/>
      <c r="FQ96" s="230"/>
      <c r="FR96" s="230"/>
      <c r="FS96" s="230"/>
      <c r="FT96" s="230"/>
      <c r="FU96" s="230"/>
      <c r="FV96" s="230"/>
      <c r="FW96" s="230"/>
      <c r="FX96" s="230"/>
      <c r="FY96" s="230"/>
      <c r="FZ96" s="230"/>
      <c r="GA96" s="230"/>
      <c r="GB96" s="230"/>
      <c r="GC96" s="230"/>
      <c r="GD96" s="230"/>
      <c r="GE96" s="230"/>
      <c r="GF96" s="230"/>
      <c r="GG96" s="230"/>
      <c r="GH96" s="230"/>
      <c r="GI96" s="230"/>
      <c r="GJ96" s="230"/>
      <c r="GK96" s="230"/>
      <c r="GL96" s="230"/>
      <c r="GM96" s="230"/>
      <c r="GN96" s="230"/>
      <c r="GO96" s="230"/>
      <c r="GP96" s="230"/>
      <c r="GQ96" s="230"/>
      <c r="GR96" s="230"/>
      <c r="GS96" s="230"/>
      <c r="GT96" s="230"/>
      <c r="GU96" s="230"/>
      <c r="GV96" s="230"/>
      <c r="GW96" s="230"/>
      <c r="GX96" s="230"/>
      <c r="GY96" s="230"/>
      <c r="GZ96" s="230"/>
      <c r="HA96" s="230"/>
      <c r="HB96" s="230"/>
      <c r="HC96" s="230"/>
      <c r="HD96" s="230"/>
      <c r="HE96" s="230"/>
      <c r="HF96" s="230"/>
      <c r="HG96" s="230"/>
      <c r="HH96" s="230"/>
      <c r="HI96" s="230"/>
      <c r="HJ96" s="230"/>
      <c r="HK96" s="230"/>
      <c r="HL96" s="230"/>
      <c r="HM96" s="230"/>
      <c r="HN96" s="230"/>
      <c r="HO96" s="230"/>
      <c r="HP96" s="230"/>
      <c r="HQ96" s="230"/>
      <c r="HR96" s="230"/>
      <c r="HS96" s="230"/>
      <c r="HT96" s="230"/>
      <c r="HU96" s="230"/>
      <c r="HV96" s="230"/>
      <c r="HW96" s="230"/>
      <c r="HX96" s="230"/>
      <c r="HY96" s="230"/>
      <c r="HZ96" s="230"/>
      <c r="IA96" s="230"/>
      <c r="IB96" s="230"/>
      <c r="IC96" s="230"/>
      <c r="ID96" s="230"/>
      <c r="IE96" s="230"/>
      <c r="IF96" s="230"/>
      <c r="IG96" s="230"/>
      <c r="IH96" s="230"/>
      <c r="II96" s="230"/>
      <c r="IJ96" s="230"/>
      <c r="IK96" s="230"/>
      <c r="IL96" s="230"/>
      <c r="IM96" s="230"/>
      <c r="IN96" s="230"/>
      <c r="IO96" s="230"/>
      <c r="IP96" s="230"/>
      <c r="IQ96" s="230"/>
      <c r="IR96" s="230"/>
      <c r="IS96" s="230"/>
      <c r="IT96" s="230"/>
      <c r="IU96" s="230"/>
      <c r="IV96" s="230"/>
      <c r="IW96" s="230"/>
      <c r="IX96" s="230"/>
      <c r="IY96" s="230"/>
      <c r="IZ96" s="230"/>
      <c r="JA96" s="230"/>
      <c r="JB96" s="230"/>
      <c r="JC96" s="230"/>
      <c r="JD96" s="230"/>
      <c r="JE96" s="230"/>
      <c r="JF96" s="230"/>
      <c r="JG96" s="230"/>
      <c r="JH96" s="230"/>
      <c r="JI96" s="230"/>
      <c r="JJ96" s="230"/>
      <c r="JK96" s="230"/>
      <c r="JL96" s="230"/>
      <c r="JM96" s="230"/>
      <c r="JN96" s="230"/>
      <c r="JO96" s="230"/>
      <c r="JP96" s="230"/>
      <c r="JQ96" s="230"/>
      <c r="JR96" s="230"/>
      <c r="JS96" s="230"/>
      <c r="JT96" s="230"/>
      <c r="JU96" s="230"/>
      <c r="JV96" s="230"/>
      <c r="JW96" s="230"/>
      <c r="JX96" s="230"/>
      <c r="JY96" s="230"/>
      <c r="JZ96" s="230"/>
      <c r="KA96" s="230"/>
      <c r="KB96" s="230"/>
      <c r="KC96" s="230"/>
      <c r="KD96" s="230"/>
      <c r="KE96" s="230"/>
      <c r="KF96" s="230"/>
      <c r="KG96" s="230"/>
      <c r="KH96" s="230"/>
      <c r="KI96" s="230"/>
      <c r="KJ96" s="230"/>
      <c r="KK96" s="230"/>
      <c r="KL96" s="230"/>
      <c r="KM96" s="230"/>
      <c r="KN96" s="230"/>
      <c r="KO96" s="230"/>
      <c r="KP96" s="230"/>
      <c r="KQ96" s="230"/>
      <c r="KR96" s="230"/>
      <c r="KS96" s="230"/>
      <c r="KT96" s="230"/>
      <c r="KU96" s="230"/>
      <c r="KV96" s="230"/>
      <c r="KW96" s="230"/>
      <c r="KX96" s="230"/>
      <c r="KY96" s="230"/>
      <c r="KZ96" s="230"/>
      <c r="LA96" s="230"/>
      <c r="LB96" s="230"/>
      <c r="LC96" s="230"/>
      <c r="LD96" s="230"/>
      <c r="LE96" s="230"/>
      <c r="LF96" s="230"/>
      <c r="LG96" s="230"/>
      <c r="LH96" s="230"/>
      <c r="LI96" s="230"/>
      <c r="LJ96" s="230"/>
      <c r="LK96" s="230"/>
      <c r="LL96" s="230"/>
      <c r="LM96" s="230"/>
      <c r="LN96" s="230"/>
      <c r="LO96" s="230"/>
      <c r="LP96" s="230"/>
      <c r="LQ96" s="230"/>
      <c r="LR96" s="230"/>
      <c r="LS96" s="230"/>
      <c r="LT96" s="230"/>
      <c r="LU96" s="230"/>
      <c r="LV96" s="230"/>
      <c r="LW96" s="230"/>
      <c r="LX96" s="230"/>
      <c r="LY96" s="230"/>
      <c r="LZ96" s="230"/>
      <c r="MA96" s="230"/>
      <c r="MB96" s="230"/>
      <c r="MC96" s="230"/>
      <c r="MD96" s="230"/>
      <c r="ME96" s="230"/>
      <c r="MF96" s="230"/>
      <c r="MG96" s="230"/>
      <c r="MH96" s="230"/>
      <c r="MI96" s="230"/>
      <c r="MJ96" s="230"/>
      <c r="MK96" s="230"/>
      <c r="ML96" s="230"/>
      <c r="MM96" s="230"/>
      <c r="MN96" s="230"/>
      <c r="MO96" s="230"/>
      <c r="MP96" s="230"/>
      <c r="MQ96" s="230"/>
      <c r="MR96" s="230"/>
      <c r="MS96" s="230"/>
      <c r="MT96" s="230"/>
      <c r="MU96" s="230"/>
      <c r="MV96" s="230"/>
      <c r="MW96" s="230"/>
      <c r="MX96" s="230"/>
      <c r="MY96" s="230"/>
      <c r="MZ96" s="230"/>
      <c r="NA96" s="230"/>
      <c r="NB96" s="230"/>
      <c r="NC96" s="230"/>
      <c r="ND96" s="230"/>
      <c r="NE96" s="230"/>
      <c r="NF96" s="230"/>
      <c r="NG96" s="230"/>
      <c r="NH96" s="230"/>
      <c r="NI96" s="230"/>
      <c r="NJ96" s="230"/>
      <c r="NK96" s="230"/>
      <c r="NL96" s="230"/>
      <c r="NM96" s="230"/>
      <c r="NN96" s="230"/>
      <c r="NO96" s="230"/>
      <c r="NP96" s="230"/>
      <c r="NQ96" s="230"/>
      <c r="NR96" s="230"/>
      <c r="NS96" s="230"/>
      <c r="NT96" s="230"/>
      <c r="NU96" s="230"/>
      <c r="NV96" s="230"/>
      <c r="NW96" s="230"/>
      <c r="NX96" s="230"/>
      <c r="NY96" s="230"/>
      <c r="NZ96" s="230"/>
      <c r="OA96" s="230"/>
      <c r="OB96" s="230"/>
      <c r="OC96" s="230"/>
      <c r="OD96" s="230"/>
      <c r="OE96" s="230"/>
      <c r="OF96" s="230"/>
      <c r="OG96" s="230"/>
      <c r="OH96" s="230"/>
      <c r="OI96" s="230"/>
      <c r="OJ96" s="230"/>
      <c r="OK96" s="230"/>
      <c r="OL96" s="230"/>
      <c r="OM96" s="230"/>
      <c r="ON96" s="230"/>
      <c r="OO96" s="230"/>
      <c r="OP96" s="230"/>
      <c r="OQ96" s="230"/>
      <c r="OR96" s="230"/>
      <c r="OS96" s="230"/>
      <c r="OT96" s="230"/>
      <c r="OU96" s="230"/>
      <c r="OV96" s="230"/>
      <c r="OW96" s="230"/>
      <c r="OX96" s="230"/>
      <c r="OY96" s="230"/>
      <c r="OZ96" s="230"/>
      <c r="PA96" s="230"/>
      <c r="PB96" s="230"/>
      <c r="PC96" s="230"/>
      <c r="PD96" s="230"/>
      <c r="PE96" s="230"/>
      <c r="PF96" s="230"/>
      <c r="PG96" s="230"/>
      <c r="PH96" s="230"/>
      <c r="PI96" s="230"/>
      <c r="PJ96" s="230"/>
      <c r="PK96" s="230"/>
      <c r="PL96" s="230"/>
      <c r="PM96" s="230"/>
      <c r="PN96" s="230"/>
      <c r="PO96" s="230"/>
      <c r="PP96" s="230"/>
      <c r="PQ96" s="230"/>
      <c r="PR96" s="230"/>
      <c r="PS96" s="230"/>
      <c r="PT96" s="230"/>
      <c r="PU96" s="230"/>
      <c r="PV96" s="230"/>
      <c r="PW96" s="230"/>
      <c r="PX96" s="230"/>
      <c r="PY96" s="230"/>
      <c r="PZ96" s="230"/>
      <c r="QA96" s="230"/>
      <c r="QB96" s="230"/>
      <c r="QC96" s="230"/>
      <c r="QD96" s="230"/>
      <c r="QE96" s="230"/>
      <c r="QF96" s="230"/>
      <c r="QG96" s="230"/>
      <c r="QH96" s="230"/>
      <c r="QI96" s="230"/>
      <c r="QJ96" s="230"/>
      <c r="QK96" s="230"/>
      <c r="QL96" s="230"/>
      <c r="QM96" s="230"/>
      <c r="QN96" s="230"/>
      <c r="QO96" s="230"/>
      <c r="QP96" s="230"/>
      <c r="QQ96" s="230"/>
      <c r="QR96" s="230"/>
      <c r="QS96" s="230"/>
      <c r="QT96" s="230"/>
      <c r="QU96" s="230"/>
      <c r="QV96" s="230"/>
      <c r="QW96" s="230"/>
      <c r="QX96" s="230"/>
      <c r="QY96" s="230"/>
      <c r="QZ96" s="230"/>
      <c r="RA96" s="230"/>
      <c r="RB96" s="230"/>
      <c r="RC96" s="230"/>
      <c r="RD96" s="230"/>
      <c r="RE96" s="230"/>
      <c r="RF96" s="230"/>
      <c r="RG96" s="230"/>
      <c r="RH96" s="230"/>
      <c r="RI96" s="230"/>
      <c r="RJ96" s="230"/>
      <c r="RK96" s="230"/>
      <c r="RL96" s="230"/>
      <c r="RM96" s="230"/>
      <c r="RN96" s="230"/>
      <c r="RO96" s="230"/>
      <c r="RP96" s="230"/>
      <c r="RQ96" s="230"/>
      <c r="RR96" s="230"/>
      <c r="RS96" s="230"/>
      <c r="RT96" s="230"/>
      <c r="RU96" s="230"/>
      <c r="RV96" s="230"/>
      <c r="RW96" s="230"/>
      <c r="RX96" s="230"/>
      <c r="RY96" s="230"/>
      <c r="RZ96" s="230"/>
      <c r="SA96" s="230"/>
      <c r="SB96" s="230"/>
      <c r="SC96" s="230"/>
      <c r="SD96" s="230"/>
      <c r="SE96" s="230"/>
      <c r="SF96" s="230"/>
      <c r="SG96" s="230"/>
      <c r="SH96" s="230"/>
      <c r="SI96" s="230"/>
      <c r="SJ96" s="230"/>
      <c r="SK96" s="230"/>
      <c r="SL96" s="230"/>
      <c r="SM96" s="230"/>
      <c r="SN96" s="230"/>
      <c r="SO96" s="230"/>
      <c r="SP96" s="230"/>
      <c r="SQ96" s="230"/>
      <c r="SR96" s="230"/>
      <c r="SS96" s="230"/>
      <c r="ST96" s="230"/>
      <c r="SU96" s="230"/>
      <c r="SV96" s="230"/>
      <c r="SW96" s="230"/>
      <c r="SX96" s="230"/>
      <c r="SY96" s="230"/>
      <c r="SZ96" s="230"/>
      <c r="TA96" s="230"/>
      <c r="TB96" s="230"/>
      <c r="TC96" s="230"/>
    </row>
    <row r="97" spans="1:523" s="58" customFormat="1" ht="18.75" x14ac:dyDescent="0.3">
      <c r="A97" s="65"/>
      <c r="B97" s="65"/>
      <c r="C97" s="66"/>
      <c r="D97" s="65">
        <v>42211</v>
      </c>
      <c r="E97" s="189" t="s">
        <v>126</v>
      </c>
      <c r="H97" s="181">
        <f t="shared" si="63"/>
        <v>1465</v>
      </c>
      <c r="I97" s="182"/>
      <c r="J97" s="183"/>
      <c r="K97" s="183">
        <v>265</v>
      </c>
      <c r="L97" s="183">
        <v>1200</v>
      </c>
      <c r="M97" s="183"/>
      <c r="N97" s="183"/>
      <c r="O97" s="181">
        <f t="shared" si="68"/>
        <v>1465</v>
      </c>
      <c r="P97" s="182"/>
      <c r="Q97" s="183"/>
      <c r="R97" s="183">
        <v>265</v>
      </c>
      <c r="S97" s="183">
        <v>1200</v>
      </c>
      <c r="T97" s="183"/>
      <c r="U97" s="183"/>
      <c r="V97" s="183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  <c r="EH97" s="231"/>
      <c r="EI97" s="231"/>
      <c r="EJ97" s="231"/>
      <c r="EK97" s="231"/>
      <c r="EL97" s="231"/>
      <c r="EM97" s="231"/>
      <c r="EN97" s="231"/>
      <c r="EO97" s="231"/>
      <c r="EP97" s="231"/>
      <c r="EQ97" s="231"/>
      <c r="ER97" s="231"/>
      <c r="ES97" s="231"/>
      <c r="ET97" s="231"/>
      <c r="EU97" s="231"/>
      <c r="EV97" s="231"/>
      <c r="EW97" s="231"/>
      <c r="EX97" s="231"/>
      <c r="EY97" s="231"/>
      <c r="EZ97" s="231"/>
      <c r="FA97" s="231"/>
      <c r="FB97" s="231"/>
      <c r="FC97" s="231"/>
      <c r="FD97" s="231"/>
      <c r="FE97" s="231"/>
      <c r="FF97" s="231"/>
      <c r="FG97" s="231"/>
      <c r="FH97" s="231"/>
      <c r="FI97" s="231"/>
      <c r="FJ97" s="231"/>
      <c r="FK97" s="231"/>
      <c r="FL97" s="231"/>
      <c r="FM97" s="231"/>
      <c r="FN97" s="231"/>
      <c r="FO97" s="231"/>
      <c r="FP97" s="231"/>
      <c r="FQ97" s="231"/>
      <c r="FR97" s="231"/>
      <c r="FS97" s="231"/>
      <c r="FT97" s="231"/>
      <c r="FU97" s="231"/>
      <c r="FV97" s="231"/>
      <c r="FW97" s="231"/>
      <c r="FX97" s="231"/>
      <c r="FY97" s="231"/>
      <c r="FZ97" s="231"/>
      <c r="GA97" s="231"/>
      <c r="GB97" s="231"/>
      <c r="GC97" s="231"/>
      <c r="GD97" s="231"/>
      <c r="GE97" s="231"/>
      <c r="GF97" s="231"/>
      <c r="GG97" s="231"/>
      <c r="GH97" s="231"/>
      <c r="GI97" s="231"/>
      <c r="GJ97" s="231"/>
      <c r="GK97" s="231"/>
      <c r="GL97" s="231"/>
      <c r="GM97" s="231"/>
      <c r="GN97" s="231"/>
      <c r="GO97" s="231"/>
      <c r="GP97" s="231"/>
      <c r="GQ97" s="231"/>
      <c r="GR97" s="231"/>
      <c r="GS97" s="231"/>
      <c r="GT97" s="231"/>
      <c r="GU97" s="231"/>
      <c r="GV97" s="231"/>
      <c r="GW97" s="231"/>
      <c r="GX97" s="231"/>
      <c r="GY97" s="231"/>
      <c r="GZ97" s="231"/>
      <c r="HA97" s="231"/>
      <c r="HB97" s="231"/>
      <c r="HC97" s="231"/>
      <c r="HD97" s="231"/>
      <c r="HE97" s="231"/>
      <c r="HF97" s="231"/>
      <c r="HG97" s="231"/>
      <c r="HH97" s="231"/>
      <c r="HI97" s="231"/>
      <c r="HJ97" s="231"/>
      <c r="HK97" s="231"/>
      <c r="HL97" s="231"/>
      <c r="HM97" s="231"/>
      <c r="HN97" s="231"/>
      <c r="HO97" s="231"/>
      <c r="HP97" s="231"/>
      <c r="HQ97" s="231"/>
      <c r="HR97" s="231"/>
      <c r="HS97" s="231"/>
      <c r="HT97" s="231"/>
      <c r="HU97" s="231"/>
      <c r="HV97" s="231"/>
      <c r="HW97" s="231"/>
      <c r="HX97" s="231"/>
      <c r="HY97" s="231"/>
      <c r="HZ97" s="231"/>
      <c r="IA97" s="231"/>
      <c r="IB97" s="231"/>
      <c r="IC97" s="231"/>
      <c r="ID97" s="231"/>
      <c r="IE97" s="231"/>
      <c r="IF97" s="231"/>
      <c r="IG97" s="231"/>
      <c r="IH97" s="231"/>
      <c r="II97" s="231"/>
      <c r="IJ97" s="231"/>
      <c r="IK97" s="231"/>
      <c r="IL97" s="231"/>
      <c r="IM97" s="231"/>
      <c r="IN97" s="231"/>
      <c r="IO97" s="231"/>
      <c r="IP97" s="231"/>
      <c r="IQ97" s="231"/>
      <c r="IR97" s="231"/>
      <c r="IS97" s="231"/>
      <c r="IT97" s="231"/>
      <c r="IU97" s="231"/>
      <c r="IV97" s="231"/>
      <c r="IW97" s="231"/>
      <c r="IX97" s="231"/>
      <c r="IY97" s="231"/>
      <c r="IZ97" s="231"/>
      <c r="JA97" s="231"/>
      <c r="JB97" s="231"/>
      <c r="JC97" s="231"/>
      <c r="JD97" s="231"/>
      <c r="JE97" s="231"/>
      <c r="JF97" s="231"/>
      <c r="JG97" s="231"/>
      <c r="JH97" s="231"/>
      <c r="JI97" s="231"/>
      <c r="JJ97" s="231"/>
      <c r="JK97" s="231"/>
      <c r="JL97" s="231"/>
      <c r="JM97" s="231"/>
      <c r="JN97" s="231"/>
      <c r="JO97" s="231"/>
      <c r="JP97" s="231"/>
      <c r="JQ97" s="231"/>
      <c r="JR97" s="231"/>
      <c r="JS97" s="231"/>
      <c r="JT97" s="231"/>
      <c r="JU97" s="231"/>
      <c r="JV97" s="231"/>
      <c r="JW97" s="231"/>
      <c r="JX97" s="231"/>
      <c r="JY97" s="231"/>
      <c r="JZ97" s="231"/>
      <c r="KA97" s="231"/>
      <c r="KB97" s="231"/>
      <c r="KC97" s="231"/>
      <c r="KD97" s="231"/>
      <c r="KE97" s="231"/>
      <c r="KF97" s="231"/>
      <c r="KG97" s="231"/>
      <c r="KH97" s="231"/>
      <c r="KI97" s="231"/>
      <c r="KJ97" s="231"/>
      <c r="KK97" s="231"/>
      <c r="KL97" s="231"/>
      <c r="KM97" s="231"/>
      <c r="KN97" s="231"/>
      <c r="KO97" s="231"/>
      <c r="KP97" s="231"/>
      <c r="KQ97" s="231"/>
      <c r="KR97" s="231"/>
      <c r="KS97" s="231"/>
      <c r="KT97" s="231"/>
      <c r="KU97" s="231"/>
      <c r="KV97" s="231"/>
      <c r="KW97" s="231"/>
      <c r="KX97" s="231"/>
      <c r="KY97" s="231"/>
      <c r="KZ97" s="231"/>
      <c r="LA97" s="231"/>
      <c r="LB97" s="231"/>
      <c r="LC97" s="231"/>
      <c r="LD97" s="231"/>
      <c r="LE97" s="231"/>
      <c r="LF97" s="231"/>
      <c r="LG97" s="231"/>
      <c r="LH97" s="231"/>
      <c r="LI97" s="231"/>
      <c r="LJ97" s="231"/>
      <c r="LK97" s="231"/>
      <c r="LL97" s="231"/>
      <c r="LM97" s="231"/>
      <c r="LN97" s="231"/>
      <c r="LO97" s="231"/>
      <c r="LP97" s="231"/>
      <c r="LQ97" s="231"/>
      <c r="LR97" s="231"/>
      <c r="LS97" s="231"/>
      <c r="LT97" s="231"/>
      <c r="LU97" s="231"/>
      <c r="LV97" s="231"/>
      <c r="LW97" s="231"/>
      <c r="LX97" s="231"/>
      <c r="LY97" s="231"/>
      <c r="LZ97" s="231"/>
      <c r="MA97" s="231"/>
      <c r="MB97" s="231"/>
      <c r="MC97" s="231"/>
      <c r="MD97" s="231"/>
      <c r="ME97" s="231"/>
      <c r="MF97" s="231"/>
      <c r="MG97" s="231"/>
      <c r="MH97" s="231"/>
      <c r="MI97" s="231"/>
      <c r="MJ97" s="231"/>
      <c r="MK97" s="231"/>
      <c r="ML97" s="231"/>
      <c r="MM97" s="231"/>
      <c r="MN97" s="231"/>
      <c r="MO97" s="231"/>
      <c r="MP97" s="231"/>
      <c r="MQ97" s="231"/>
      <c r="MR97" s="231"/>
      <c r="MS97" s="231"/>
      <c r="MT97" s="231"/>
      <c r="MU97" s="231"/>
      <c r="MV97" s="231"/>
      <c r="MW97" s="231"/>
      <c r="MX97" s="231"/>
      <c r="MY97" s="231"/>
      <c r="MZ97" s="231"/>
      <c r="NA97" s="231"/>
      <c r="NB97" s="231"/>
      <c r="NC97" s="231"/>
      <c r="ND97" s="231"/>
      <c r="NE97" s="231"/>
      <c r="NF97" s="231"/>
      <c r="NG97" s="231"/>
      <c r="NH97" s="231"/>
      <c r="NI97" s="231"/>
      <c r="NJ97" s="231"/>
      <c r="NK97" s="231"/>
      <c r="NL97" s="231"/>
      <c r="NM97" s="231"/>
      <c r="NN97" s="231"/>
      <c r="NO97" s="231"/>
      <c r="NP97" s="231"/>
      <c r="NQ97" s="231"/>
      <c r="NR97" s="231"/>
      <c r="NS97" s="231"/>
      <c r="NT97" s="231"/>
      <c r="NU97" s="231"/>
      <c r="NV97" s="231"/>
      <c r="NW97" s="231"/>
      <c r="NX97" s="231"/>
      <c r="NY97" s="231"/>
      <c r="NZ97" s="231"/>
      <c r="OA97" s="231"/>
      <c r="OB97" s="231"/>
      <c r="OC97" s="231"/>
      <c r="OD97" s="231"/>
      <c r="OE97" s="231"/>
      <c r="OF97" s="231"/>
      <c r="OG97" s="231"/>
      <c r="OH97" s="231"/>
      <c r="OI97" s="231"/>
      <c r="OJ97" s="231"/>
      <c r="OK97" s="231"/>
      <c r="OL97" s="231"/>
      <c r="OM97" s="231"/>
      <c r="ON97" s="231"/>
      <c r="OO97" s="231"/>
      <c r="OP97" s="231"/>
      <c r="OQ97" s="231"/>
      <c r="OR97" s="231"/>
      <c r="OS97" s="231"/>
      <c r="OT97" s="231"/>
      <c r="OU97" s="231"/>
      <c r="OV97" s="231"/>
      <c r="OW97" s="231"/>
      <c r="OX97" s="231"/>
      <c r="OY97" s="231"/>
      <c r="OZ97" s="231"/>
      <c r="PA97" s="231"/>
      <c r="PB97" s="231"/>
      <c r="PC97" s="231"/>
      <c r="PD97" s="231"/>
      <c r="PE97" s="231"/>
      <c r="PF97" s="231"/>
      <c r="PG97" s="231"/>
      <c r="PH97" s="231"/>
      <c r="PI97" s="231"/>
      <c r="PJ97" s="231"/>
      <c r="PK97" s="231"/>
      <c r="PL97" s="231"/>
      <c r="PM97" s="231"/>
      <c r="PN97" s="231"/>
      <c r="PO97" s="231"/>
      <c r="PP97" s="231"/>
      <c r="PQ97" s="231"/>
      <c r="PR97" s="231"/>
      <c r="PS97" s="231"/>
      <c r="PT97" s="231"/>
      <c r="PU97" s="231"/>
      <c r="PV97" s="231"/>
      <c r="PW97" s="231"/>
      <c r="PX97" s="231"/>
      <c r="PY97" s="231"/>
      <c r="PZ97" s="231"/>
      <c r="QA97" s="231"/>
      <c r="QB97" s="231"/>
      <c r="QC97" s="231"/>
      <c r="QD97" s="231"/>
      <c r="QE97" s="231"/>
      <c r="QF97" s="231"/>
      <c r="QG97" s="231"/>
      <c r="QH97" s="231"/>
      <c r="QI97" s="231"/>
      <c r="QJ97" s="231"/>
      <c r="QK97" s="231"/>
      <c r="QL97" s="231"/>
      <c r="QM97" s="231"/>
      <c r="QN97" s="231"/>
      <c r="QO97" s="231"/>
      <c r="QP97" s="231"/>
      <c r="QQ97" s="231"/>
      <c r="QR97" s="231"/>
      <c r="QS97" s="231"/>
      <c r="QT97" s="231"/>
      <c r="QU97" s="231"/>
      <c r="QV97" s="231"/>
      <c r="QW97" s="231"/>
      <c r="QX97" s="231"/>
      <c r="QY97" s="231"/>
      <c r="QZ97" s="231"/>
      <c r="RA97" s="231"/>
      <c r="RB97" s="231"/>
      <c r="RC97" s="231"/>
      <c r="RD97" s="231"/>
      <c r="RE97" s="231"/>
      <c r="RF97" s="231"/>
      <c r="RG97" s="231"/>
      <c r="RH97" s="231"/>
      <c r="RI97" s="231"/>
      <c r="RJ97" s="231"/>
      <c r="RK97" s="231"/>
      <c r="RL97" s="231"/>
      <c r="RM97" s="231"/>
      <c r="RN97" s="231"/>
      <c r="RO97" s="231"/>
      <c r="RP97" s="231"/>
      <c r="RQ97" s="231"/>
      <c r="RR97" s="231"/>
      <c r="RS97" s="231"/>
      <c r="RT97" s="231"/>
      <c r="RU97" s="231"/>
      <c r="RV97" s="231"/>
      <c r="RW97" s="231"/>
      <c r="RX97" s="231"/>
      <c r="RY97" s="231"/>
      <c r="RZ97" s="231"/>
      <c r="SA97" s="231"/>
      <c r="SB97" s="231"/>
      <c r="SC97" s="231"/>
      <c r="SD97" s="231"/>
      <c r="SE97" s="231"/>
      <c r="SF97" s="231"/>
      <c r="SG97" s="231"/>
      <c r="SH97" s="231"/>
      <c r="SI97" s="231"/>
      <c r="SJ97" s="231"/>
      <c r="SK97" s="231"/>
      <c r="SL97" s="231"/>
      <c r="SM97" s="231"/>
      <c r="SN97" s="231"/>
      <c r="SO97" s="231"/>
      <c r="SP97" s="231"/>
      <c r="SQ97" s="231"/>
      <c r="SR97" s="231"/>
      <c r="SS97" s="231"/>
      <c r="ST97" s="231"/>
      <c r="SU97" s="231"/>
      <c r="SV97" s="231"/>
      <c r="SW97" s="231"/>
      <c r="SX97" s="231"/>
      <c r="SY97" s="231"/>
      <c r="SZ97" s="231"/>
      <c r="TA97" s="231"/>
      <c r="TB97" s="231"/>
      <c r="TC97" s="231"/>
    </row>
    <row r="98" spans="1:523" s="58" customFormat="1" ht="18.75" x14ac:dyDescent="0.3">
      <c r="A98" s="65"/>
      <c r="B98" s="65"/>
      <c r="C98" s="66"/>
      <c r="D98" s="65">
        <v>42212</v>
      </c>
      <c r="E98" s="189" t="s">
        <v>127</v>
      </c>
      <c r="H98" s="181">
        <f t="shared" si="63"/>
        <v>833</v>
      </c>
      <c r="I98" s="182">
        <v>700</v>
      </c>
      <c r="J98" s="183"/>
      <c r="K98" s="183">
        <v>133</v>
      </c>
      <c r="L98" s="183"/>
      <c r="M98" s="183"/>
      <c r="N98" s="183"/>
      <c r="O98" s="181">
        <f t="shared" si="68"/>
        <v>133</v>
      </c>
      <c r="P98" s="182">
        <v>0</v>
      </c>
      <c r="Q98" s="183"/>
      <c r="R98" s="183">
        <v>133</v>
      </c>
      <c r="S98" s="183"/>
      <c r="T98" s="183"/>
      <c r="U98" s="183"/>
      <c r="V98" s="183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  <c r="EH98" s="231"/>
      <c r="EI98" s="231"/>
      <c r="EJ98" s="231"/>
      <c r="EK98" s="231"/>
      <c r="EL98" s="231"/>
      <c r="EM98" s="231"/>
      <c r="EN98" s="231"/>
      <c r="EO98" s="231"/>
      <c r="EP98" s="231"/>
      <c r="EQ98" s="231"/>
      <c r="ER98" s="231"/>
      <c r="ES98" s="231"/>
      <c r="ET98" s="231"/>
      <c r="EU98" s="231"/>
      <c r="EV98" s="231"/>
      <c r="EW98" s="231"/>
      <c r="EX98" s="231"/>
      <c r="EY98" s="231"/>
      <c r="EZ98" s="231"/>
      <c r="FA98" s="231"/>
      <c r="FB98" s="231"/>
      <c r="FC98" s="231"/>
      <c r="FD98" s="231"/>
      <c r="FE98" s="231"/>
      <c r="FF98" s="231"/>
      <c r="FG98" s="231"/>
      <c r="FH98" s="231"/>
      <c r="FI98" s="231"/>
      <c r="FJ98" s="231"/>
      <c r="FK98" s="231"/>
      <c r="FL98" s="231"/>
      <c r="FM98" s="231"/>
      <c r="FN98" s="231"/>
      <c r="FO98" s="231"/>
      <c r="FP98" s="231"/>
      <c r="FQ98" s="231"/>
      <c r="FR98" s="231"/>
      <c r="FS98" s="231"/>
      <c r="FT98" s="231"/>
      <c r="FU98" s="231"/>
      <c r="FV98" s="231"/>
      <c r="FW98" s="231"/>
      <c r="FX98" s="231"/>
      <c r="FY98" s="231"/>
      <c r="FZ98" s="231"/>
      <c r="GA98" s="231"/>
      <c r="GB98" s="231"/>
      <c r="GC98" s="231"/>
      <c r="GD98" s="231"/>
      <c r="GE98" s="231"/>
      <c r="GF98" s="231"/>
      <c r="GG98" s="231"/>
      <c r="GH98" s="231"/>
      <c r="GI98" s="231"/>
      <c r="GJ98" s="231"/>
      <c r="GK98" s="231"/>
      <c r="GL98" s="231"/>
      <c r="GM98" s="231"/>
      <c r="GN98" s="231"/>
      <c r="GO98" s="231"/>
      <c r="GP98" s="231"/>
      <c r="GQ98" s="231"/>
      <c r="GR98" s="231"/>
      <c r="GS98" s="231"/>
      <c r="GT98" s="231"/>
      <c r="GU98" s="231"/>
      <c r="GV98" s="231"/>
      <c r="GW98" s="231"/>
      <c r="GX98" s="231"/>
      <c r="GY98" s="231"/>
      <c r="GZ98" s="231"/>
      <c r="HA98" s="231"/>
      <c r="HB98" s="231"/>
      <c r="HC98" s="231"/>
      <c r="HD98" s="231"/>
      <c r="HE98" s="231"/>
      <c r="HF98" s="231"/>
      <c r="HG98" s="231"/>
      <c r="HH98" s="231"/>
      <c r="HI98" s="231"/>
      <c r="HJ98" s="231"/>
      <c r="HK98" s="231"/>
      <c r="HL98" s="231"/>
      <c r="HM98" s="231"/>
      <c r="HN98" s="231"/>
      <c r="HO98" s="231"/>
      <c r="HP98" s="231"/>
      <c r="HQ98" s="231"/>
      <c r="HR98" s="231"/>
      <c r="HS98" s="231"/>
      <c r="HT98" s="231"/>
      <c r="HU98" s="231"/>
      <c r="HV98" s="231"/>
      <c r="HW98" s="231"/>
      <c r="HX98" s="231"/>
      <c r="HY98" s="231"/>
      <c r="HZ98" s="231"/>
      <c r="IA98" s="231"/>
      <c r="IB98" s="231"/>
      <c r="IC98" s="231"/>
      <c r="ID98" s="231"/>
      <c r="IE98" s="231"/>
      <c r="IF98" s="231"/>
      <c r="IG98" s="231"/>
      <c r="IH98" s="231"/>
      <c r="II98" s="231"/>
      <c r="IJ98" s="231"/>
      <c r="IK98" s="231"/>
      <c r="IL98" s="231"/>
      <c r="IM98" s="231"/>
      <c r="IN98" s="231"/>
      <c r="IO98" s="231"/>
      <c r="IP98" s="231"/>
      <c r="IQ98" s="231"/>
      <c r="IR98" s="231"/>
      <c r="IS98" s="231"/>
      <c r="IT98" s="231"/>
      <c r="IU98" s="231"/>
      <c r="IV98" s="231"/>
      <c r="IW98" s="231"/>
      <c r="IX98" s="231"/>
      <c r="IY98" s="231"/>
      <c r="IZ98" s="231"/>
      <c r="JA98" s="231"/>
      <c r="JB98" s="231"/>
      <c r="JC98" s="231"/>
      <c r="JD98" s="231"/>
      <c r="JE98" s="231"/>
      <c r="JF98" s="231"/>
      <c r="JG98" s="231"/>
      <c r="JH98" s="231"/>
      <c r="JI98" s="231"/>
      <c r="JJ98" s="231"/>
      <c r="JK98" s="231"/>
      <c r="JL98" s="231"/>
      <c r="JM98" s="231"/>
      <c r="JN98" s="231"/>
      <c r="JO98" s="231"/>
      <c r="JP98" s="231"/>
      <c r="JQ98" s="231"/>
      <c r="JR98" s="231"/>
      <c r="JS98" s="231"/>
      <c r="JT98" s="231"/>
      <c r="JU98" s="231"/>
      <c r="JV98" s="231"/>
      <c r="JW98" s="231"/>
      <c r="JX98" s="231"/>
      <c r="JY98" s="231"/>
      <c r="JZ98" s="231"/>
      <c r="KA98" s="231"/>
      <c r="KB98" s="231"/>
      <c r="KC98" s="231"/>
      <c r="KD98" s="231"/>
      <c r="KE98" s="231"/>
      <c r="KF98" s="231"/>
      <c r="KG98" s="231"/>
      <c r="KH98" s="231"/>
      <c r="KI98" s="231"/>
      <c r="KJ98" s="231"/>
      <c r="KK98" s="231"/>
      <c r="KL98" s="231"/>
      <c r="KM98" s="231"/>
      <c r="KN98" s="231"/>
      <c r="KO98" s="231"/>
      <c r="KP98" s="231"/>
      <c r="KQ98" s="231"/>
      <c r="KR98" s="231"/>
      <c r="KS98" s="231"/>
      <c r="KT98" s="231"/>
      <c r="KU98" s="231"/>
      <c r="KV98" s="231"/>
      <c r="KW98" s="231"/>
      <c r="KX98" s="231"/>
      <c r="KY98" s="231"/>
      <c r="KZ98" s="231"/>
      <c r="LA98" s="231"/>
      <c r="LB98" s="231"/>
      <c r="LC98" s="231"/>
      <c r="LD98" s="231"/>
      <c r="LE98" s="231"/>
      <c r="LF98" s="231"/>
      <c r="LG98" s="231"/>
      <c r="LH98" s="231"/>
      <c r="LI98" s="231"/>
      <c r="LJ98" s="231"/>
      <c r="LK98" s="231"/>
      <c r="LL98" s="231"/>
      <c r="LM98" s="231"/>
      <c r="LN98" s="231"/>
      <c r="LO98" s="231"/>
      <c r="LP98" s="231"/>
      <c r="LQ98" s="231"/>
      <c r="LR98" s="231"/>
      <c r="LS98" s="231"/>
      <c r="LT98" s="231"/>
      <c r="LU98" s="231"/>
      <c r="LV98" s="231"/>
      <c r="LW98" s="231"/>
      <c r="LX98" s="231"/>
      <c r="LY98" s="231"/>
      <c r="LZ98" s="231"/>
      <c r="MA98" s="231"/>
      <c r="MB98" s="231"/>
      <c r="MC98" s="231"/>
      <c r="MD98" s="231"/>
      <c r="ME98" s="231"/>
      <c r="MF98" s="231"/>
      <c r="MG98" s="231"/>
      <c r="MH98" s="231"/>
      <c r="MI98" s="231"/>
      <c r="MJ98" s="231"/>
      <c r="MK98" s="231"/>
      <c r="ML98" s="231"/>
      <c r="MM98" s="231"/>
      <c r="MN98" s="231"/>
      <c r="MO98" s="231"/>
      <c r="MP98" s="231"/>
      <c r="MQ98" s="231"/>
      <c r="MR98" s="231"/>
      <c r="MS98" s="231"/>
      <c r="MT98" s="231"/>
      <c r="MU98" s="231"/>
      <c r="MV98" s="231"/>
      <c r="MW98" s="231"/>
      <c r="MX98" s="231"/>
      <c r="MY98" s="231"/>
      <c r="MZ98" s="231"/>
      <c r="NA98" s="231"/>
      <c r="NB98" s="231"/>
      <c r="NC98" s="231"/>
      <c r="ND98" s="231"/>
      <c r="NE98" s="231"/>
      <c r="NF98" s="231"/>
      <c r="NG98" s="231"/>
      <c r="NH98" s="231"/>
      <c r="NI98" s="231"/>
      <c r="NJ98" s="231"/>
      <c r="NK98" s="231"/>
      <c r="NL98" s="231"/>
      <c r="NM98" s="231"/>
      <c r="NN98" s="231"/>
      <c r="NO98" s="231"/>
      <c r="NP98" s="231"/>
      <c r="NQ98" s="231"/>
      <c r="NR98" s="231"/>
      <c r="NS98" s="231"/>
      <c r="NT98" s="231"/>
      <c r="NU98" s="231"/>
      <c r="NV98" s="231"/>
      <c r="NW98" s="231"/>
      <c r="NX98" s="231"/>
      <c r="NY98" s="231"/>
      <c r="NZ98" s="231"/>
      <c r="OA98" s="231"/>
      <c r="OB98" s="231"/>
      <c r="OC98" s="231"/>
      <c r="OD98" s="231"/>
      <c r="OE98" s="231"/>
      <c r="OF98" s="231"/>
      <c r="OG98" s="231"/>
      <c r="OH98" s="231"/>
      <c r="OI98" s="231"/>
      <c r="OJ98" s="231"/>
      <c r="OK98" s="231"/>
      <c r="OL98" s="231"/>
      <c r="OM98" s="231"/>
      <c r="ON98" s="231"/>
      <c r="OO98" s="231"/>
      <c r="OP98" s="231"/>
      <c r="OQ98" s="231"/>
      <c r="OR98" s="231"/>
      <c r="OS98" s="231"/>
      <c r="OT98" s="231"/>
      <c r="OU98" s="231"/>
      <c r="OV98" s="231"/>
      <c r="OW98" s="231"/>
      <c r="OX98" s="231"/>
      <c r="OY98" s="231"/>
      <c r="OZ98" s="231"/>
      <c r="PA98" s="231"/>
      <c r="PB98" s="231"/>
      <c r="PC98" s="231"/>
      <c r="PD98" s="231"/>
      <c r="PE98" s="231"/>
      <c r="PF98" s="231"/>
      <c r="PG98" s="231"/>
      <c r="PH98" s="231"/>
      <c r="PI98" s="231"/>
      <c r="PJ98" s="231"/>
      <c r="PK98" s="231"/>
      <c r="PL98" s="231"/>
      <c r="PM98" s="231"/>
      <c r="PN98" s="231"/>
      <c r="PO98" s="231"/>
      <c r="PP98" s="231"/>
      <c r="PQ98" s="231"/>
      <c r="PR98" s="231"/>
      <c r="PS98" s="231"/>
      <c r="PT98" s="231"/>
      <c r="PU98" s="231"/>
      <c r="PV98" s="231"/>
      <c r="PW98" s="231"/>
      <c r="PX98" s="231"/>
      <c r="PY98" s="231"/>
      <c r="PZ98" s="231"/>
      <c r="QA98" s="231"/>
      <c r="QB98" s="231"/>
      <c r="QC98" s="231"/>
      <c r="QD98" s="231"/>
      <c r="QE98" s="231"/>
      <c r="QF98" s="231"/>
      <c r="QG98" s="231"/>
      <c r="QH98" s="231"/>
      <c r="QI98" s="231"/>
      <c r="QJ98" s="231"/>
      <c r="QK98" s="231"/>
      <c r="QL98" s="231"/>
      <c r="QM98" s="231"/>
      <c r="QN98" s="231"/>
      <c r="QO98" s="231"/>
      <c r="QP98" s="231"/>
      <c r="QQ98" s="231"/>
      <c r="QR98" s="231"/>
      <c r="QS98" s="231"/>
      <c r="QT98" s="231"/>
      <c r="QU98" s="231"/>
      <c r="QV98" s="231"/>
      <c r="QW98" s="231"/>
      <c r="QX98" s="231"/>
      <c r="QY98" s="231"/>
      <c r="QZ98" s="231"/>
      <c r="RA98" s="231"/>
      <c r="RB98" s="231"/>
      <c r="RC98" s="231"/>
      <c r="RD98" s="231"/>
      <c r="RE98" s="231"/>
      <c r="RF98" s="231"/>
      <c r="RG98" s="231"/>
      <c r="RH98" s="231"/>
      <c r="RI98" s="231"/>
      <c r="RJ98" s="231"/>
      <c r="RK98" s="231"/>
      <c r="RL98" s="231"/>
      <c r="RM98" s="231"/>
      <c r="RN98" s="231"/>
      <c r="RO98" s="231"/>
      <c r="RP98" s="231"/>
      <c r="RQ98" s="231"/>
      <c r="RR98" s="231"/>
      <c r="RS98" s="231"/>
      <c r="RT98" s="231"/>
      <c r="RU98" s="231"/>
      <c r="RV98" s="231"/>
      <c r="RW98" s="231"/>
      <c r="RX98" s="231"/>
      <c r="RY98" s="231"/>
      <c r="RZ98" s="231"/>
      <c r="SA98" s="231"/>
      <c r="SB98" s="231"/>
      <c r="SC98" s="231"/>
      <c r="SD98" s="231"/>
      <c r="SE98" s="231"/>
      <c r="SF98" s="231"/>
      <c r="SG98" s="231"/>
      <c r="SH98" s="231"/>
      <c r="SI98" s="231"/>
      <c r="SJ98" s="231"/>
      <c r="SK98" s="231"/>
      <c r="SL98" s="231"/>
      <c r="SM98" s="231"/>
      <c r="SN98" s="231"/>
      <c r="SO98" s="231"/>
      <c r="SP98" s="231"/>
      <c r="SQ98" s="231"/>
      <c r="SR98" s="231"/>
      <c r="SS98" s="231"/>
      <c r="ST98" s="231"/>
      <c r="SU98" s="231"/>
      <c r="SV98" s="231"/>
      <c r="SW98" s="231"/>
      <c r="SX98" s="231"/>
      <c r="SY98" s="231"/>
      <c r="SZ98" s="231"/>
      <c r="TA98" s="231"/>
      <c r="TB98" s="231"/>
      <c r="TC98" s="231"/>
    </row>
    <row r="99" spans="1:523" s="64" customFormat="1" ht="18.75" x14ac:dyDescent="0.3">
      <c r="A99" s="62"/>
      <c r="B99" s="62"/>
      <c r="C99" s="62">
        <v>4227</v>
      </c>
      <c r="D99" s="62"/>
      <c r="E99" s="187" t="s">
        <v>128</v>
      </c>
      <c r="H99" s="179">
        <f t="shared" si="63"/>
        <v>66</v>
      </c>
      <c r="I99" s="180">
        <f t="shared" ref="I99:V99" si="94">I100</f>
        <v>0</v>
      </c>
      <c r="J99" s="180">
        <f t="shared" si="94"/>
        <v>0</v>
      </c>
      <c r="K99" s="180">
        <f t="shared" si="94"/>
        <v>66</v>
      </c>
      <c r="L99" s="180">
        <f t="shared" si="94"/>
        <v>0</v>
      </c>
      <c r="M99" s="180">
        <f t="shared" si="94"/>
        <v>0</v>
      </c>
      <c r="N99" s="180">
        <f t="shared" si="94"/>
        <v>0</v>
      </c>
      <c r="O99" s="179">
        <f t="shared" si="68"/>
        <v>135.99</v>
      </c>
      <c r="P99" s="180">
        <f t="shared" si="94"/>
        <v>0</v>
      </c>
      <c r="Q99" s="180">
        <f t="shared" si="94"/>
        <v>0</v>
      </c>
      <c r="R99" s="180">
        <f t="shared" si="94"/>
        <v>66</v>
      </c>
      <c r="S99" s="180">
        <f t="shared" si="94"/>
        <v>0</v>
      </c>
      <c r="T99" s="180">
        <f t="shared" si="94"/>
        <v>0</v>
      </c>
      <c r="U99" s="180">
        <f t="shared" si="94"/>
        <v>0</v>
      </c>
      <c r="V99" s="180">
        <f t="shared" si="94"/>
        <v>69.989999999999995</v>
      </c>
      <c r="W99" s="61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  <c r="DD99" s="230"/>
      <c r="DE99" s="230"/>
      <c r="DF99" s="230"/>
      <c r="DG99" s="230"/>
      <c r="DH99" s="230"/>
      <c r="DI99" s="230"/>
      <c r="DJ99" s="230"/>
      <c r="DK99" s="230"/>
      <c r="DL99" s="230"/>
      <c r="DM99" s="230"/>
      <c r="DN99" s="230"/>
      <c r="DO99" s="230"/>
      <c r="DP99" s="230"/>
      <c r="DQ99" s="230"/>
      <c r="DR99" s="230"/>
      <c r="DS99" s="230"/>
      <c r="DT99" s="230"/>
      <c r="DU99" s="230"/>
      <c r="DV99" s="230"/>
      <c r="DW99" s="230"/>
      <c r="DX99" s="230"/>
      <c r="DY99" s="230"/>
      <c r="DZ99" s="230"/>
      <c r="EA99" s="230"/>
      <c r="EB99" s="230"/>
      <c r="EC99" s="230"/>
      <c r="ED99" s="230"/>
      <c r="EE99" s="230"/>
      <c r="EF99" s="230"/>
      <c r="EG99" s="230"/>
      <c r="EH99" s="230"/>
      <c r="EI99" s="230"/>
      <c r="EJ99" s="230"/>
      <c r="EK99" s="230"/>
      <c r="EL99" s="230"/>
      <c r="EM99" s="230"/>
      <c r="EN99" s="230"/>
      <c r="EO99" s="230"/>
      <c r="EP99" s="230"/>
      <c r="EQ99" s="230"/>
      <c r="ER99" s="230"/>
      <c r="ES99" s="230"/>
      <c r="ET99" s="230"/>
      <c r="EU99" s="230"/>
      <c r="EV99" s="230"/>
      <c r="EW99" s="230"/>
      <c r="EX99" s="230"/>
      <c r="EY99" s="230"/>
      <c r="EZ99" s="230"/>
      <c r="FA99" s="230"/>
      <c r="FB99" s="230"/>
      <c r="FC99" s="230"/>
      <c r="FD99" s="230"/>
      <c r="FE99" s="230"/>
      <c r="FF99" s="230"/>
      <c r="FG99" s="230"/>
      <c r="FH99" s="230"/>
      <c r="FI99" s="230"/>
      <c r="FJ99" s="230"/>
      <c r="FK99" s="230"/>
      <c r="FL99" s="230"/>
      <c r="FM99" s="230"/>
      <c r="FN99" s="230"/>
      <c r="FO99" s="230"/>
      <c r="FP99" s="230"/>
      <c r="FQ99" s="230"/>
      <c r="FR99" s="230"/>
      <c r="FS99" s="230"/>
      <c r="FT99" s="230"/>
      <c r="FU99" s="230"/>
      <c r="FV99" s="230"/>
      <c r="FW99" s="230"/>
      <c r="FX99" s="230"/>
      <c r="FY99" s="230"/>
      <c r="FZ99" s="230"/>
      <c r="GA99" s="230"/>
      <c r="GB99" s="230"/>
      <c r="GC99" s="230"/>
      <c r="GD99" s="230"/>
      <c r="GE99" s="230"/>
      <c r="GF99" s="230"/>
      <c r="GG99" s="230"/>
      <c r="GH99" s="230"/>
      <c r="GI99" s="230"/>
      <c r="GJ99" s="230"/>
      <c r="GK99" s="230"/>
      <c r="GL99" s="230"/>
      <c r="GM99" s="230"/>
      <c r="GN99" s="230"/>
      <c r="GO99" s="230"/>
      <c r="GP99" s="230"/>
      <c r="GQ99" s="230"/>
      <c r="GR99" s="230"/>
      <c r="GS99" s="230"/>
      <c r="GT99" s="230"/>
      <c r="GU99" s="230"/>
      <c r="GV99" s="230"/>
      <c r="GW99" s="230"/>
      <c r="GX99" s="230"/>
      <c r="GY99" s="230"/>
      <c r="GZ99" s="230"/>
      <c r="HA99" s="230"/>
      <c r="HB99" s="230"/>
      <c r="HC99" s="230"/>
      <c r="HD99" s="230"/>
      <c r="HE99" s="230"/>
      <c r="HF99" s="230"/>
      <c r="HG99" s="230"/>
      <c r="HH99" s="230"/>
      <c r="HI99" s="230"/>
      <c r="HJ99" s="230"/>
      <c r="HK99" s="230"/>
      <c r="HL99" s="230"/>
      <c r="HM99" s="230"/>
      <c r="HN99" s="230"/>
      <c r="HO99" s="230"/>
      <c r="HP99" s="230"/>
      <c r="HQ99" s="230"/>
      <c r="HR99" s="230"/>
      <c r="HS99" s="230"/>
      <c r="HT99" s="230"/>
      <c r="HU99" s="230"/>
      <c r="HV99" s="230"/>
      <c r="HW99" s="230"/>
      <c r="HX99" s="230"/>
      <c r="HY99" s="230"/>
      <c r="HZ99" s="230"/>
      <c r="IA99" s="230"/>
      <c r="IB99" s="230"/>
      <c r="IC99" s="230"/>
      <c r="ID99" s="230"/>
      <c r="IE99" s="230"/>
      <c r="IF99" s="230"/>
      <c r="IG99" s="230"/>
      <c r="IH99" s="230"/>
      <c r="II99" s="230"/>
      <c r="IJ99" s="230"/>
      <c r="IK99" s="230"/>
      <c r="IL99" s="230"/>
      <c r="IM99" s="230"/>
      <c r="IN99" s="230"/>
      <c r="IO99" s="230"/>
      <c r="IP99" s="230"/>
      <c r="IQ99" s="230"/>
      <c r="IR99" s="230"/>
      <c r="IS99" s="230"/>
      <c r="IT99" s="230"/>
      <c r="IU99" s="230"/>
      <c r="IV99" s="230"/>
      <c r="IW99" s="230"/>
      <c r="IX99" s="230"/>
      <c r="IY99" s="230"/>
      <c r="IZ99" s="230"/>
      <c r="JA99" s="230"/>
      <c r="JB99" s="230"/>
      <c r="JC99" s="230"/>
      <c r="JD99" s="230"/>
      <c r="JE99" s="230"/>
      <c r="JF99" s="230"/>
      <c r="JG99" s="230"/>
      <c r="JH99" s="230"/>
      <c r="JI99" s="230"/>
      <c r="JJ99" s="230"/>
      <c r="JK99" s="230"/>
      <c r="JL99" s="230"/>
      <c r="JM99" s="230"/>
      <c r="JN99" s="230"/>
      <c r="JO99" s="230"/>
      <c r="JP99" s="230"/>
      <c r="JQ99" s="230"/>
      <c r="JR99" s="230"/>
      <c r="JS99" s="230"/>
      <c r="JT99" s="230"/>
      <c r="JU99" s="230"/>
      <c r="JV99" s="230"/>
      <c r="JW99" s="230"/>
      <c r="JX99" s="230"/>
      <c r="JY99" s="230"/>
      <c r="JZ99" s="230"/>
      <c r="KA99" s="230"/>
      <c r="KB99" s="230"/>
      <c r="KC99" s="230"/>
      <c r="KD99" s="230"/>
      <c r="KE99" s="230"/>
      <c r="KF99" s="230"/>
      <c r="KG99" s="230"/>
      <c r="KH99" s="230"/>
      <c r="KI99" s="230"/>
      <c r="KJ99" s="230"/>
      <c r="KK99" s="230"/>
      <c r="KL99" s="230"/>
      <c r="KM99" s="230"/>
      <c r="KN99" s="230"/>
      <c r="KO99" s="230"/>
      <c r="KP99" s="230"/>
      <c r="KQ99" s="230"/>
      <c r="KR99" s="230"/>
      <c r="KS99" s="230"/>
      <c r="KT99" s="230"/>
      <c r="KU99" s="230"/>
      <c r="KV99" s="230"/>
      <c r="KW99" s="230"/>
      <c r="KX99" s="230"/>
      <c r="KY99" s="230"/>
      <c r="KZ99" s="230"/>
      <c r="LA99" s="230"/>
      <c r="LB99" s="230"/>
      <c r="LC99" s="230"/>
      <c r="LD99" s="230"/>
      <c r="LE99" s="230"/>
      <c r="LF99" s="230"/>
      <c r="LG99" s="230"/>
      <c r="LH99" s="230"/>
      <c r="LI99" s="230"/>
      <c r="LJ99" s="230"/>
      <c r="LK99" s="230"/>
      <c r="LL99" s="230"/>
      <c r="LM99" s="230"/>
      <c r="LN99" s="230"/>
      <c r="LO99" s="230"/>
      <c r="LP99" s="230"/>
      <c r="LQ99" s="230"/>
      <c r="LR99" s="230"/>
      <c r="LS99" s="230"/>
      <c r="LT99" s="230"/>
      <c r="LU99" s="230"/>
      <c r="LV99" s="230"/>
      <c r="LW99" s="230"/>
      <c r="LX99" s="230"/>
      <c r="LY99" s="230"/>
      <c r="LZ99" s="230"/>
      <c r="MA99" s="230"/>
      <c r="MB99" s="230"/>
      <c r="MC99" s="230"/>
      <c r="MD99" s="230"/>
      <c r="ME99" s="230"/>
      <c r="MF99" s="230"/>
      <c r="MG99" s="230"/>
      <c r="MH99" s="230"/>
      <c r="MI99" s="230"/>
      <c r="MJ99" s="230"/>
      <c r="MK99" s="230"/>
      <c r="ML99" s="230"/>
      <c r="MM99" s="230"/>
      <c r="MN99" s="230"/>
      <c r="MO99" s="230"/>
      <c r="MP99" s="230"/>
      <c r="MQ99" s="230"/>
      <c r="MR99" s="230"/>
      <c r="MS99" s="230"/>
      <c r="MT99" s="230"/>
      <c r="MU99" s="230"/>
      <c r="MV99" s="230"/>
      <c r="MW99" s="230"/>
      <c r="MX99" s="230"/>
      <c r="MY99" s="230"/>
      <c r="MZ99" s="230"/>
      <c r="NA99" s="230"/>
      <c r="NB99" s="230"/>
      <c r="NC99" s="230"/>
      <c r="ND99" s="230"/>
      <c r="NE99" s="230"/>
      <c r="NF99" s="230"/>
      <c r="NG99" s="230"/>
      <c r="NH99" s="230"/>
      <c r="NI99" s="230"/>
      <c r="NJ99" s="230"/>
      <c r="NK99" s="230"/>
      <c r="NL99" s="230"/>
      <c r="NM99" s="230"/>
      <c r="NN99" s="230"/>
      <c r="NO99" s="230"/>
      <c r="NP99" s="230"/>
      <c r="NQ99" s="230"/>
      <c r="NR99" s="230"/>
      <c r="NS99" s="230"/>
      <c r="NT99" s="230"/>
      <c r="NU99" s="230"/>
      <c r="NV99" s="230"/>
      <c r="NW99" s="230"/>
      <c r="NX99" s="230"/>
      <c r="NY99" s="230"/>
      <c r="NZ99" s="230"/>
      <c r="OA99" s="230"/>
      <c r="OB99" s="230"/>
      <c r="OC99" s="230"/>
      <c r="OD99" s="230"/>
      <c r="OE99" s="230"/>
      <c r="OF99" s="230"/>
      <c r="OG99" s="230"/>
      <c r="OH99" s="230"/>
      <c r="OI99" s="230"/>
      <c r="OJ99" s="230"/>
      <c r="OK99" s="230"/>
      <c r="OL99" s="230"/>
      <c r="OM99" s="230"/>
      <c r="ON99" s="230"/>
      <c r="OO99" s="230"/>
      <c r="OP99" s="230"/>
      <c r="OQ99" s="230"/>
      <c r="OR99" s="230"/>
      <c r="OS99" s="230"/>
      <c r="OT99" s="230"/>
      <c r="OU99" s="230"/>
      <c r="OV99" s="230"/>
      <c r="OW99" s="230"/>
      <c r="OX99" s="230"/>
      <c r="OY99" s="230"/>
      <c r="OZ99" s="230"/>
      <c r="PA99" s="230"/>
      <c r="PB99" s="230"/>
      <c r="PC99" s="230"/>
      <c r="PD99" s="230"/>
      <c r="PE99" s="230"/>
      <c r="PF99" s="230"/>
      <c r="PG99" s="230"/>
      <c r="PH99" s="230"/>
      <c r="PI99" s="230"/>
      <c r="PJ99" s="230"/>
      <c r="PK99" s="230"/>
      <c r="PL99" s="230"/>
      <c r="PM99" s="230"/>
      <c r="PN99" s="230"/>
      <c r="PO99" s="230"/>
      <c r="PP99" s="230"/>
      <c r="PQ99" s="230"/>
      <c r="PR99" s="230"/>
      <c r="PS99" s="230"/>
      <c r="PT99" s="230"/>
      <c r="PU99" s="230"/>
      <c r="PV99" s="230"/>
      <c r="PW99" s="230"/>
      <c r="PX99" s="230"/>
      <c r="PY99" s="230"/>
      <c r="PZ99" s="230"/>
      <c r="QA99" s="230"/>
      <c r="QB99" s="230"/>
      <c r="QC99" s="230"/>
      <c r="QD99" s="230"/>
      <c r="QE99" s="230"/>
      <c r="QF99" s="230"/>
      <c r="QG99" s="230"/>
      <c r="QH99" s="230"/>
      <c r="QI99" s="230"/>
      <c r="QJ99" s="230"/>
      <c r="QK99" s="230"/>
      <c r="QL99" s="230"/>
      <c r="QM99" s="230"/>
      <c r="QN99" s="230"/>
      <c r="QO99" s="230"/>
      <c r="QP99" s="230"/>
      <c r="QQ99" s="230"/>
      <c r="QR99" s="230"/>
      <c r="QS99" s="230"/>
      <c r="QT99" s="230"/>
      <c r="QU99" s="230"/>
      <c r="QV99" s="230"/>
      <c r="QW99" s="230"/>
      <c r="QX99" s="230"/>
      <c r="QY99" s="230"/>
      <c r="QZ99" s="230"/>
      <c r="RA99" s="230"/>
      <c r="RB99" s="230"/>
      <c r="RC99" s="230"/>
      <c r="RD99" s="230"/>
      <c r="RE99" s="230"/>
      <c r="RF99" s="230"/>
      <c r="RG99" s="230"/>
      <c r="RH99" s="230"/>
      <c r="RI99" s="230"/>
      <c r="RJ99" s="230"/>
      <c r="RK99" s="230"/>
      <c r="RL99" s="230"/>
      <c r="RM99" s="230"/>
      <c r="RN99" s="230"/>
      <c r="RO99" s="230"/>
      <c r="RP99" s="230"/>
      <c r="RQ99" s="230"/>
      <c r="RR99" s="230"/>
      <c r="RS99" s="230"/>
      <c r="RT99" s="230"/>
      <c r="RU99" s="230"/>
      <c r="RV99" s="230"/>
      <c r="RW99" s="230"/>
      <c r="RX99" s="230"/>
      <c r="RY99" s="230"/>
      <c r="RZ99" s="230"/>
      <c r="SA99" s="230"/>
      <c r="SB99" s="230"/>
      <c r="SC99" s="230"/>
      <c r="SD99" s="230"/>
      <c r="SE99" s="230"/>
      <c r="SF99" s="230"/>
      <c r="SG99" s="230"/>
      <c r="SH99" s="230"/>
      <c r="SI99" s="230"/>
      <c r="SJ99" s="230"/>
      <c r="SK99" s="230"/>
      <c r="SL99" s="230"/>
      <c r="SM99" s="230"/>
      <c r="SN99" s="230"/>
      <c r="SO99" s="230"/>
      <c r="SP99" s="230"/>
      <c r="SQ99" s="230"/>
      <c r="SR99" s="230"/>
      <c r="SS99" s="230"/>
      <c r="ST99" s="230"/>
      <c r="SU99" s="230"/>
      <c r="SV99" s="230"/>
      <c r="SW99" s="230"/>
      <c r="SX99" s="230"/>
      <c r="SY99" s="230"/>
      <c r="SZ99" s="230"/>
      <c r="TA99" s="230"/>
      <c r="TB99" s="230"/>
      <c r="TC99" s="230"/>
    </row>
    <row r="100" spans="1:523" s="58" customFormat="1" ht="18.75" x14ac:dyDescent="0.3">
      <c r="A100" s="65"/>
      <c r="B100" s="65"/>
      <c r="C100" s="66"/>
      <c r="D100" s="65">
        <v>42271</v>
      </c>
      <c r="E100" s="189" t="s">
        <v>129</v>
      </c>
      <c r="H100" s="181">
        <f t="shared" si="63"/>
        <v>66</v>
      </c>
      <c r="I100" s="182"/>
      <c r="J100" s="183"/>
      <c r="K100" s="183">
        <v>66</v>
      </c>
      <c r="L100" s="183"/>
      <c r="M100" s="183"/>
      <c r="N100" s="183"/>
      <c r="O100" s="181">
        <f t="shared" si="68"/>
        <v>135.99</v>
      </c>
      <c r="P100" s="182"/>
      <c r="Q100" s="183"/>
      <c r="R100" s="183">
        <v>66</v>
      </c>
      <c r="S100" s="183"/>
      <c r="T100" s="183"/>
      <c r="U100" s="183"/>
      <c r="V100" s="183">
        <v>69.989999999999995</v>
      </c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231"/>
      <c r="AU100" s="231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31"/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  <c r="EG100" s="231"/>
      <c r="EH100" s="231"/>
      <c r="EI100" s="231"/>
      <c r="EJ100" s="231"/>
      <c r="EK100" s="231"/>
      <c r="EL100" s="231"/>
      <c r="EM100" s="231"/>
      <c r="EN100" s="231"/>
      <c r="EO100" s="231"/>
      <c r="EP100" s="231"/>
      <c r="EQ100" s="231"/>
      <c r="ER100" s="231"/>
      <c r="ES100" s="231"/>
      <c r="ET100" s="231"/>
      <c r="EU100" s="231"/>
      <c r="EV100" s="231"/>
      <c r="EW100" s="231"/>
      <c r="EX100" s="231"/>
      <c r="EY100" s="231"/>
      <c r="EZ100" s="231"/>
      <c r="FA100" s="231"/>
      <c r="FB100" s="231"/>
      <c r="FC100" s="231"/>
      <c r="FD100" s="231"/>
      <c r="FE100" s="231"/>
      <c r="FF100" s="231"/>
      <c r="FG100" s="231"/>
      <c r="FH100" s="231"/>
      <c r="FI100" s="231"/>
      <c r="FJ100" s="231"/>
      <c r="FK100" s="231"/>
      <c r="FL100" s="231"/>
      <c r="FM100" s="231"/>
      <c r="FN100" s="231"/>
      <c r="FO100" s="231"/>
      <c r="FP100" s="231"/>
      <c r="FQ100" s="231"/>
      <c r="FR100" s="231"/>
      <c r="FS100" s="231"/>
      <c r="FT100" s="231"/>
      <c r="FU100" s="231"/>
      <c r="FV100" s="231"/>
      <c r="FW100" s="231"/>
      <c r="FX100" s="231"/>
      <c r="FY100" s="231"/>
      <c r="FZ100" s="231"/>
      <c r="GA100" s="231"/>
      <c r="GB100" s="231"/>
      <c r="GC100" s="231"/>
      <c r="GD100" s="231"/>
      <c r="GE100" s="231"/>
      <c r="GF100" s="231"/>
      <c r="GG100" s="231"/>
      <c r="GH100" s="231"/>
      <c r="GI100" s="231"/>
      <c r="GJ100" s="231"/>
      <c r="GK100" s="231"/>
      <c r="GL100" s="231"/>
      <c r="GM100" s="231"/>
      <c r="GN100" s="231"/>
      <c r="GO100" s="231"/>
      <c r="GP100" s="231"/>
      <c r="GQ100" s="231"/>
      <c r="GR100" s="231"/>
      <c r="GS100" s="231"/>
      <c r="GT100" s="231"/>
      <c r="GU100" s="231"/>
      <c r="GV100" s="231"/>
      <c r="GW100" s="231"/>
      <c r="GX100" s="231"/>
      <c r="GY100" s="231"/>
      <c r="GZ100" s="231"/>
      <c r="HA100" s="231"/>
      <c r="HB100" s="231"/>
      <c r="HC100" s="231"/>
      <c r="HD100" s="231"/>
      <c r="HE100" s="231"/>
      <c r="HF100" s="231"/>
      <c r="HG100" s="231"/>
      <c r="HH100" s="231"/>
      <c r="HI100" s="231"/>
      <c r="HJ100" s="231"/>
      <c r="HK100" s="231"/>
      <c r="HL100" s="231"/>
      <c r="HM100" s="231"/>
      <c r="HN100" s="231"/>
      <c r="HO100" s="231"/>
      <c r="HP100" s="231"/>
      <c r="HQ100" s="231"/>
      <c r="HR100" s="231"/>
      <c r="HS100" s="231"/>
      <c r="HT100" s="231"/>
      <c r="HU100" s="231"/>
      <c r="HV100" s="231"/>
      <c r="HW100" s="231"/>
      <c r="HX100" s="231"/>
      <c r="HY100" s="231"/>
      <c r="HZ100" s="231"/>
      <c r="IA100" s="231"/>
      <c r="IB100" s="231"/>
      <c r="IC100" s="231"/>
      <c r="ID100" s="231"/>
      <c r="IE100" s="231"/>
      <c r="IF100" s="231"/>
      <c r="IG100" s="231"/>
      <c r="IH100" s="231"/>
      <c r="II100" s="231"/>
      <c r="IJ100" s="231"/>
      <c r="IK100" s="231"/>
      <c r="IL100" s="231"/>
      <c r="IM100" s="231"/>
      <c r="IN100" s="231"/>
      <c r="IO100" s="231"/>
      <c r="IP100" s="231"/>
      <c r="IQ100" s="231"/>
      <c r="IR100" s="231"/>
      <c r="IS100" s="231"/>
      <c r="IT100" s="231"/>
      <c r="IU100" s="231"/>
      <c r="IV100" s="231"/>
      <c r="IW100" s="231"/>
      <c r="IX100" s="231"/>
      <c r="IY100" s="231"/>
      <c r="IZ100" s="231"/>
      <c r="JA100" s="231"/>
      <c r="JB100" s="231"/>
      <c r="JC100" s="231"/>
      <c r="JD100" s="231"/>
      <c r="JE100" s="231"/>
      <c r="JF100" s="231"/>
      <c r="JG100" s="231"/>
      <c r="JH100" s="231"/>
      <c r="JI100" s="231"/>
      <c r="JJ100" s="231"/>
      <c r="JK100" s="231"/>
      <c r="JL100" s="231"/>
      <c r="JM100" s="231"/>
      <c r="JN100" s="231"/>
      <c r="JO100" s="231"/>
      <c r="JP100" s="231"/>
      <c r="JQ100" s="231"/>
      <c r="JR100" s="231"/>
      <c r="JS100" s="231"/>
      <c r="JT100" s="231"/>
      <c r="JU100" s="231"/>
      <c r="JV100" s="231"/>
      <c r="JW100" s="231"/>
      <c r="JX100" s="231"/>
      <c r="JY100" s="231"/>
      <c r="JZ100" s="231"/>
      <c r="KA100" s="231"/>
      <c r="KB100" s="231"/>
      <c r="KC100" s="231"/>
      <c r="KD100" s="231"/>
      <c r="KE100" s="231"/>
      <c r="KF100" s="231"/>
      <c r="KG100" s="231"/>
      <c r="KH100" s="231"/>
      <c r="KI100" s="231"/>
      <c r="KJ100" s="231"/>
      <c r="KK100" s="231"/>
      <c r="KL100" s="231"/>
      <c r="KM100" s="231"/>
      <c r="KN100" s="231"/>
      <c r="KO100" s="231"/>
      <c r="KP100" s="231"/>
      <c r="KQ100" s="231"/>
      <c r="KR100" s="231"/>
      <c r="KS100" s="231"/>
      <c r="KT100" s="231"/>
      <c r="KU100" s="231"/>
      <c r="KV100" s="231"/>
      <c r="KW100" s="231"/>
      <c r="KX100" s="231"/>
      <c r="KY100" s="231"/>
      <c r="KZ100" s="231"/>
      <c r="LA100" s="231"/>
      <c r="LB100" s="231"/>
      <c r="LC100" s="231"/>
      <c r="LD100" s="231"/>
      <c r="LE100" s="231"/>
      <c r="LF100" s="231"/>
      <c r="LG100" s="231"/>
      <c r="LH100" s="231"/>
      <c r="LI100" s="231"/>
      <c r="LJ100" s="231"/>
      <c r="LK100" s="231"/>
      <c r="LL100" s="231"/>
      <c r="LM100" s="231"/>
      <c r="LN100" s="231"/>
      <c r="LO100" s="231"/>
      <c r="LP100" s="231"/>
      <c r="LQ100" s="231"/>
      <c r="LR100" s="231"/>
      <c r="LS100" s="231"/>
      <c r="LT100" s="231"/>
      <c r="LU100" s="231"/>
      <c r="LV100" s="231"/>
      <c r="LW100" s="231"/>
      <c r="LX100" s="231"/>
      <c r="LY100" s="231"/>
      <c r="LZ100" s="231"/>
      <c r="MA100" s="231"/>
      <c r="MB100" s="231"/>
      <c r="MC100" s="231"/>
      <c r="MD100" s="231"/>
      <c r="ME100" s="231"/>
      <c r="MF100" s="231"/>
      <c r="MG100" s="231"/>
      <c r="MH100" s="231"/>
      <c r="MI100" s="231"/>
      <c r="MJ100" s="231"/>
      <c r="MK100" s="231"/>
      <c r="ML100" s="231"/>
      <c r="MM100" s="231"/>
      <c r="MN100" s="231"/>
      <c r="MO100" s="231"/>
      <c r="MP100" s="231"/>
      <c r="MQ100" s="231"/>
      <c r="MR100" s="231"/>
      <c r="MS100" s="231"/>
      <c r="MT100" s="231"/>
      <c r="MU100" s="231"/>
      <c r="MV100" s="231"/>
      <c r="MW100" s="231"/>
      <c r="MX100" s="231"/>
      <c r="MY100" s="231"/>
      <c r="MZ100" s="231"/>
      <c r="NA100" s="231"/>
      <c r="NB100" s="231"/>
      <c r="NC100" s="231"/>
      <c r="ND100" s="231"/>
      <c r="NE100" s="231"/>
      <c r="NF100" s="231"/>
      <c r="NG100" s="231"/>
      <c r="NH100" s="231"/>
      <c r="NI100" s="231"/>
      <c r="NJ100" s="231"/>
      <c r="NK100" s="231"/>
      <c r="NL100" s="231"/>
      <c r="NM100" s="231"/>
      <c r="NN100" s="231"/>
      <c r="NO100" s="231"/>
      <c r="NP100" s="231"/>
      <c r="NQ100" s="231"/>
      <c r="NR100" s="231"/>
      <c r="NS100" s="231"/>
      <c r="NT100" s="231"/>
      <c r="NU100" s="231"/>
      <c r="NV100" s="231"/>
      <c r="NW100" s="231"/>
      <c r="NX100" s="231"/>
      <c r="NY100" s="231"/>
      <c r="NZ100" s="231"/>
      <c r="OA100" s="231"/>
      <c r="OB100" s="231"/>
      <c r="OC100" s="231"/>
      <c r="OD100" s="231"/>
      <c r="OE100" s="231"/>
      <c r="OF100" s="231"/>
      <c r="OG100" s="231"/>
      <c r="OH100" s="231"/>
      <c r="OI100" s="231"/>
      <c r="OJ100" s="231"/>
      <c r="OK100" s="231"/>
      <c r="OL100" s="231"/>
      <c r="OM100" s="231"/>
      <c r="ON100" s="231"/>
      <c r="OO100" s="231"/>
      <c r="OP100" s="231"/>
      <c r="OQ100" s="231"/>
      <c r="OR100" s="231"/>
      <c r="OS100" s="231"/>
      <c r="OT100" s="231"/>
      <c r="OU100" s="231"/>
      <c r="OV100" s="231"/>
      <c r="OW100" s="231"/>
      <c r="OX100" s="231"/>
      <c r="OY100" s="231"/>
      <c r="OZ100" s="231"/>
      <c r="PA100" s="231"/>
      <c r="PB100" s="231"/>
      <c r="PC100" s="231"/>
      <c r="PD100" s="231"/>
      <c r="PE100" s="231"/>
      <c r="PF100" s="231"/>
      <c r="PG100" s="231"/>
      <c r="PH100" s="231"/>
      <c r="PI100" s="231"/>
      <c r="PJ100" s="231"/>
      <c r="PK100" s="231"/>
      <c r="PL100" s="231"/>
      <c r="PM100" s="231"/>
      <c r="PN100" s="231"/>
      <c r="PO100" s="231"/>
      <c r="PP100" s="231"/>
      <c r="PQ100" s="231"/>
      <c r="PR100" s="231"/>
      <c r="PS100" s="231"/>
      <c r="PT100" s="231"/>
      <c r="PU100" s="231"/>
      <c r="PV100" s="231"/>
      <c r="PW100" s="231"/>
      <c r="PX100" s="231"/>
      <c r="PY100" s="231"/>
      <c r="PZ100" s="231"/>
      <c r="QA100" s="231"/>
      <c r="QB100" s="231"/>
      <c r="QC100" s="231"/>
      <c r="QD100" s="231"/>
      <c r="QE100" s="231"/>
      <c r="QF100" s="231"/>
      <c r="QG100" s="231"/>
      <c r="QH100" s="231"/>
      <c r="QI100" s="231"/>
      <c r="QJ100" s="231"/>
      <c r="QK100" s="231"/>
      <c r="QL100" s="231"/>
      <c r="QM100" s="231"/>
      <c r="QN100" s="231"/>
      <c r="QO100" s="231"/>
      <c r="QP100" s="231"/>
      <c r="QQ100" s="231"/>
      <c r="QR100" s="231"/>
      <c r="QS100" s="231"/>
      <c r="QT100" s="231"/>
      <c r="QU100" s="231"/>
      <c r="QV100" s="231"/>
      <c r="QW100" s="231"/>
      <c r="QX100" s="231"/>
      <c r="QY100" s="231"/>
      <c r="QZ100" s="231"/>
      <c r="RA100" s="231"/>
      <c r="RB100" s="231"/>
      <c r="RC100" s="231"/>
      <c r="RD100" s="231"/>
      <c r="RE100" s="231"/>
      <c r="RF100" s="231"/>
      <c r="RG100" s="231"/>
      <c r="RH100" s="231"/>
      <c r="RI100" s="231"/>
      <c r="RJ100" s="231"/>
      <c r="RK100" s="231"/>
      <c r="RL100" s="231"/>
      <c r="RM100" s="231"/>
      <c r="RN100" s="231"/>
      <c r="RO100" s="231"/>
      <c r="RP100" s="231"/>
      <c r="RQ100" s="231"/>
      <c r="RR100" s="231"/>
      <c r="RS100" s="231"/>
      <c r="RT100" s="231"/>
      <c r="RU100" s="231"/>
      <c r="RV100" s="231"/>
      <c r="RW100" s="231"/>
      <c r="RX100" s="231"/>
      <c r="RY100" s="231"/>
      <c r="RZ100" s="231"/>
      <c r="SA100" s="231"/>
      <c r="SB100" s="231"/>
      <c r="SC100" s="231"/>
      <c r="SD100" s="231"/>
      <c r="SE100" s="231"/>
      <c r="SF100" s="231"/>
      <c r="SG100" s="231"/>
      <c r="SH100" s="231"/>
      <c r="SI100" s="231"/>
      <c r="SJ100" s="231"/>
      <c r="SK100" s="231"/>
      <c r="SL100" s="231"/>
      <c r="SM100" s="231"/>
      <c r="SN100" s="231"/>
      <c r="SO100" s="231"/>
      <c r="SP100" s="231"/>
      <c r="SQ100" s="231"/>
      <c r="SR100" s="231"/>
      <c r="SS100" s="231"/>
      <c r="ST100" s="231"/>
      <c r="SU100" s="231"/>
      <c r="SV100" s="231"/>
      <c r="SW100" s="231"/>
      <c r="SX100" s="231"/>
      <c r="SY100" s="231"/>
      <c r="SZ100" s="231"/>
      <c r="TA100" s="231"/>
      <c r="TB100" s="231"/>
      <c r="TC100" s="231"/>
    </row>
    <row r="101" spans="1:523" s="60" customFormat="1" ht="18.75" x14ac:dyDescent="0.3">
      <c r="A101" s="59"/>
      <c r="B101" s="59">
        <v>424</v>
      </c>
      <c r="C101" s="59"/>
      <c r="D101" s="59"/>
      <c r="E101" s="190" t="s">
        <v>130</v>
      </c>
      <c r="H101" s="177">
        <f t="shared" si="63"/>
        <v>20166</v>
      </c>
      <c r="I101" s="178">
        <f t="shared" ref="I101:V101" si="95">I102</f>
        <v>7800</v>
      </c>
      <c r="J101" s="178">
        <f t="shared" si="95"/>
        <v>0</v>
      </c>
      <c r="K101" s="178">
        <f t="shared" si="95"/>
        <v>66</v>
      </c>
      <c r="L101" s="178">
        <f t="shared" si="95"/>
        <v>12300</v>
      </c>
      <c r="M101" s="178">
        <f t="shared" si="95"/>
        <v>0</v>
      </c>
      <c r="N101" s="178">
        <f t="shared" si="95"/>
        <v>0</v>
      </c>
      <c r="O101" s="177">
        <f t="shared" si="68"/>
        <v>20191</v>
      </c>
      <c r="P101" s="178">
        <f t="shared" si="95"/>
        <v>7800</v>
      </c>
      <c r="Q101" s="178">
        <f t="shared" si="95"/>
        <v>0</v>
      </c>
      <c r="R101" s="178">
        <f t="shared" si="95"/>
        <v>66</v>
      </c>
      <c r="S101" s="178">
        <f t="shared" si="95"/>
        <v>12325</v>
      </c>
      <c r="T101" s="178">
        <f t="shared" si="95"/>
        <v>0</v>
      </c>
      <c r="U101" s="178">
        <f t="shared" si="95"/>
        <v>0</v>
      </c>
      <c r="V101" s="178">
        <f t="shared" si="95"/>
        <v>0</v>
      </c>
      <c r="W101" s="61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29"/>
      <c r="CC101" s="229"/>
      <c r="CD101" s="229"/>
      <c r="CE101" s="229"/>
      <c r="CF101" s="229"/>
      <c r="CG101" s="229"/>
      <c r="CH101" s="229"/>
      <c r="CI101" s="229"/>
      <c r="CJ101" s="229"/>
      <c r="CK101" s="229"/>
      <c r="CL101" s="229"/>
      <c r="CM101" s="229"/>
      <c r="CN101" s="229"/>
      <c r="CO101" s="229"/>
      <c r="CP101" s="229"/>
      <c r="CQ101" s="229"/>
      <c r="CR101" s="229"/>
      <c r="CS101" s="229"/>
      <c r="CT101" s="229"/>
      <c r="CU101" s="229"/>
      <c r="CV101" s="229"/>
      <c r="CW101" s="229"/>
      <c r="CX101" s="229"/>
      <c r="CY101" s="229"/>
      <c r="CZ101" s="229"/>
      <c r="DA101" s="229"/>
      <c r="DB101" s="229"/>
      <c r="DC101" s="229"/>
      <c r="DD101" s="229"/>
      <c r="DE101" s="229"/>
      <c r="DF101" s="229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29"/>
      <c r="EF101" s="229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29"/>
      <c r="ES101" s="229"/>
      <c r="ET101" s="229"/>
      <c r="EU101" s="229"/>
      <c r="EV101" s="229"/>
      <c r="EW101" s="229"/>
      <c r="EX101" s="229"/>
      <c r="EY101" s="229"/>
      <c r="EZ101" s="229"/>
      <c r="FA101" s="229"/>
      <c r="FB101" s="229"/>
      <c r="FC101" s="229"/>
      <c r="FD101" s="229"/>
      <c r="FE101" s="229"/>
      <c r="FF101" s="229"/>
      <c r="FG101" s="229"/>
      <c r="FH101" s="229"/>
      <c r="FI101" s="229"/>
      <c r="FJ101" s="229"/>
      <c r="FK101" s="229"/>
      <c r="FL101" s="229"/>
      <c r="FM101" s="229"/>
      <c r="FN101" s="229"/>
      <c r="FO101" s="229"/>
      <c r="FP101" s="229"/>
      <c r="FQ101" s="229"/>
      <c r="FR101" s="229"/>
      <c r="FS101" s="229"/>
      <c r="FT101" s="229"/>
      <c r="FU101" s="229"/>
      <c r="FV101" s="229"/>
      <c r="FW101" s="229"/>
      <c r="FX101" s="229"/>
      <c r="FY101" s="229"/>
      <c r="FZ101" s="229"/>
      <c r="GA101" s="229"/>
      <c r="GB101" s="229"/>
      <c r="GC101" s="229"/>
      <c r="GD101" s="229"/>
      <c r="GE101" s="229"/>
      <c r="GF101" s="229"/>
      <c r="GG101" s="229"/>
      <c r="GH101" s="229"/>
      <c r="GI101" s="229"/>
      <c r="GJ101" s="229"/>
      <c r="GK101" s="229"/>
      <c r="GL101" s="229"/>
      <c r="GM101" s="229"/>
      <c r="GN101" s="229"/>
      <c r="GO101" s="229"/>
      <c r="GP101" s="229"/>
      <c r="GQ101" s="229"/>
      <c r="GR101" s="229"/>
      <c r="GS101" s="229"/>
      <c r="GT101" s="229"/>
      <c r="GU101" s="229"/>
      <c r="GV101" s="229"/>
      <c r="GW101" s="229"/>
      <c r="GX101" s="229"/>
      <c r="GY101" s="229"/>
      <c r="GZ101" s="229"/>
      <c r="HA101" s="229"/>
      <c r="HB101" s="229"/>
      <c r="HC101" s="229"/>
      <c r="HD101" s="229"/>
      <c r="HE101" s="229"/>
      <c r="HF101" s="229"/>
      <c r="HG101" s="229"/>
      <c r="HH101" s="229"/>
      <c r="HI101" s="229"/>
      <c r="HJ101" s="229"/>
      <c r="HK101" s="229"/>
      <c r="HL101" s="229"/>
      <c r="HM101" s="229"/>
      <c r="HN101" s="229"/>
      <c r="HO101" s="229"/>
      <c r="HP101" s="229"/>
      <c r="HQ101" s="229"/>
      <c r="HR101" s="229"/>
      <c r="HS101" s="229"/>
      <c r="HT101" s="229"/>
      <c r="HU101" s="229"/>
      <c r="HV101" s="229"/>
      <c r="HW101" s="229"/>
      <c r="HX101" s="229"/>
      <c r="HY101" s="229"/>
      <c r="HZ101" s="229"/>
      <c r="IA101" s="229"/>
      <c r="IB101" s="229"/>
      <c r="IC101" s="229"/>
      <c r="ID101" s="229"/>
      <c r="IE101" s="229"/>
      <c r="IF101" s="229"/>
      <c r="IG101" s="229"/>
      <c r="IH101" s="229"/>
      <c r="II101" s="229"/>
      <c r="IJ101" s="229"/>
      <c r="IK101" s="229"/>
      <c r="IL101" s="229"/>
      <c r="IM101" s="229"/>
      <c r="IN101" s="229"/>
      <c r="IO101" s="229"/>
      <c r="IP101" s="229"/>
      <c r="IQ101" s="229"/>
      <c r="IR101" s="229"/>
      <c r="IS101" s="229"/>
      <c r="IT101" s="229"/>
      <c r="IU101" s="229"/>
      <c r="IV101" s="229"/>
      <c r="IW101" s="229"/>
      <c r="IX101" s="229"/>
      <c r="IY101" s="229"/>
      <c r="IZ101" s="229"/>
      <c r="JA101" s="229"/>
      <c r="JB101" s="229"/>
      <c r="JC101" s="229"/>
      <c r="JD101" s="229"/>
      <c r="JE101" s="229"/>
      <c r="JF101" s="229"/>
      <c r="JG101" s="229"/>
      <c r="JH101" s="229"/>
      <c r="JI101" s="229"/>
      <c r="JJ101" s="229"/>
      <c r="JK101" s="229"/>
      <c r="JL101" s="229"/>
      <c r="JM101" s="229"/>
      <c r="JN101" s="229"/>
      <c r="JO101" s="229"/>
      <c r="JP101" s="229"/>
      <c r="JQ101" s="229"/>
      <c r="JR101" s="229"/>
      <c r="JS101" s="229"/>
      <c r="JT101" s="229"/>
      <c r="JU101" s="229"/>
      <c r="JV101" s="229"/>
      <c r="JW101" s="229"/>
      <c r="JX101" s="229"/>
      <c r="JY101" s="229"/>
      <c r="JZ101" s="229"/>
      <c r="KA101" s="229"/>
      <c r="KB101" s="229"/>
      <c r="KC101" s="229"/>
      <c r="KD101" s="229"/>
      <c r="KE101" s="229"/>
      <c r="KF101" s="229"/>
      <c r="KG101" s="229"/>
      <c r="KH101" s="229"/>
      <c r="KI101" s="229"/>
      <c r="KJ101" s="229"/>
      <c r="KK101" s="229"/>
      <c r="KL101" s="229"/>
      <c r="KM101" s="229"/>
      <c r="KN101" s="229"/>
      <c r="KO101" s="229"/>
      <c r="KP101" s="229"/>
      <c r="KQ101" s="229"/>
      <c r="KR101" s="229"/>
      <c r="KS101" s="229"/>
      <c r="KT101" s="229"/>
      <c r="KU101" s="229"/>
      <c r="KV101" s="229"/>
      <c r="KW101" s="229"/>
      <c r="KX101" s="229"/>
      <c r="KY101" s="229"/>
      <c r="KZ101" s="229"/>
      <c r="LA101" s="229"/>
      <c r="LB101" s="229"/>
      <c r="LC101" s="229"/>
      <c r="LD101" s="229"/>
      <c r="LE101" s="229"/>
      <c r="LF101" s="229"/>
      <c r="LG101" s="229"/>
      <c r="LH101" s="229"/>
      <c r="LI101" s="229"/>
      <c r="LJ101" s="229"/>
      <c r="LK101" s="229"/>
      <c r="LL101" s="229"/>
      <c r="LM101" s="229"/>
      <c r="LN101" s="229"/>
      <c r="LO101" s="229"/>
      <c r="LP101" s="229"/>
      <c r="LQ101" s="229"/>
      <c r="LR101" s="229"/>
      <c r="LS101" s="229"/>
      <c r="LT101" s="229"/>
      <c r="LU101" s="229"/>
      <c r="LV101" s="229"/>
      <c r="LW101" s="229"/>
      <c r="LX101" s="229"/>
      <c r="LY101" s="229"/>
      <c r="LZ101" s="229"/>
      <c r="MA101" s="229"/>
      <c r="MB101" s="229"/>
      <c r="MC101" s="229"/>
      <c r="MD101" s="229"/>
      <c r="ME101" s="229"/>
      <c r="MF101" s="229"/>
      <c r="MG101" s="229"/>
      <c r="MH101" s="229"/>
      <c r="MI101" s="229"/>
      <c r="MJ101" s="229"/>
      <c r="MK101" s="229"/>
      <c r="ML101" s="229"/>
      <c r="MM101" s="229"/>
      <c r="MN101" s="229"/>
      <c r="MO101" s="229"/>
      <c r="MP101" s="229"/>
      <c r="MQ101" s="229"/>
      <c r="MR101" s="229"/>
      <c r="MS101" s="229"/>
      <c r="MT101" s="229"/>
      <c r="MU101" s="229"/>
      <c r="MV101" s="229"/>
      <c r="MW101" s="229"/>
      <c r="MX101" s="229"/>
      <c r="MY101" s="229"/>
      <c r="MZ101" s="229"/>
      <c r="NA101" s="229"/>
      <c r="NB101" s="229"/>
      <c r="NC101" s="229"/>
      <c r="ND101" s="229"/>
      <c r="NE101" s="229"/>
      <c r="NF101" s="229"/>
      <c r="NG101" s="229"/>
      <c r="NH101" s="229"/>
      <c r="NI101" s="229"/>
      <c r="NJ101" s="229"/>
      <c r="NK101" s="229"/>
      <c r="NL101" s="229"/>
      <c r="NM101" s="229"/>
      <c r="NN101" s="229"/>
      <c r="NO101" s="229"/>
      <c r="NP101" s="229"/>
      <c r="NQ101" s="229"/>
      <c r="NR101" s="229"/>
      <c r="NS101" s="229"/>
      <c r="NT101" s="229"/>
      <c r="NU101" s="229"/>
      <c r="NV101" s="229"/>
      <c r="NW101" s="229"/>
      <c r="NX101" s="229"/>
      <c r="NY101" s="229"/>
      <c r="NZ101" s="229"/>
      <c r="OA101" s="229"/>
      <c r="OB101" s="229"/>
      <c r="OC101" s="229"/>
      <c r="OD101" s="229"/>
      <c r="OE101" s="229"/>
      <c r="OF101" s="229"/>
      <c r="OG101" s="229"/>
      <c r="OH101" s="229"/>
      <c r="OI101" s="229"/>
      <c r="OJ101" s="229"/>
      <c r="OK101" s="229"/>
      <c r="OL101" s="229"/>
      <c r="OM101" s="229"/>
      <c r="ON101" s="229"/>
      <c r="OO101" s="229"/>
      <c r="OP101" s="229"/>
      <c r="OQ101" s="229"/>
      <c r="OR101" s="229"/>
      <c r="OS101" s="229"/>
      <c r="OT101" s="229"/>
      <c r="OU101" s="229"/>
      <c r="OV101" s="229"/>
      <c r="OW101" s="229"/>
      <c r="OX101" s="229"/>
      <c r="OY101" s="229"/>
      <c r="OZ101" s="229"/>
      <c r="PA101" s="229"/>
      <c r="PB101" s="229"/>
      <c r="PC101" s="229"/>
      <c r="PD101" s="229"/>
      <c r="PE101" s="229"/>
      <c r="PF101" s="229"/>
      <c r="PG101" s="229"/>
      <c r="PH101" s="229"/>
      <c r="PI101" s="229"/>
      <c r="PJ101" s="229"/>
      <c r="PK101" s="229"/>
      <c r="PL101" s="229"/>
      <c r="PM101" s="229"/>
      <c r="PN101" s="229"/>
      <c r="PO101" s="229"/>
      <c r="PP101" s="229"/>
      <c r="PQ101" s="229"/>
      <c r="PR101" s="229"/>
      <c r="PS101" s="229"/>
      <c r="PT101" s="229"/>
      <c r="PU101" s="229"/>
      <c r="PV101" s="229"/>
      <c r="PW101" s="229"/>
      <c r="PX101" s="229"/>
      <c r="PY101" s="229"/>
      <c r="PZ101" s="229"/>
      <c r="QA101" s="229"/>
      <c r="QB101" s="229"/>
      <c r="QC101" s="229"/>
      <c r="QD101" s="229"/>
      <c r="QE101" s="229"/>
      <c r="QF101" s="229"/>
      <c r="QG101" s="229"/>
      <c r="QH101" s="229"/>
      <c r="QI101" s="229"/>
      <c r="QJ101" s="229"/>
      <c r="QK101" s="229"/>
      <c r="QL101" s="229"/>
      <c r="QM101" s="229"/>
      <c r="QN101" s="229"/>
      <c r="QO101" s="229"/>
      <c r="QP101" s="229"/>
      <c r="QQ101" s="229"/>
      <c r="QR101" s="229"/>
      <c r="QS101" s="229"/>
      <c r="QT101" s="229"/>
      <c r="QU101" s="229"/>
      <c r="QV101" s="229"/>
      <c r="QW101" s="229"/>
      <c r="QX101" s="229"/>
      <c r="QY101" s="229"/>
      <c r="QZ101" s="229"/>
      <c r="RA101" s="229"/>
      <c r="RB101" s="229"/>
      <c r="RC101" s="229"/>
      <c r="RD101" s="229"/>
      <c r="RE101" s="229"/>
      <c r="RF101" s="229"/>
      <c r="RG101" s="229"/>
      <c r="RH101" s="229"/>
      <c r="RI101" s="229"/>
      <c r="RJ101" s="229"/>
      <c r="RK101" s="229"/>
      <c r="RL101" s="229"/>
      <c r="RM101" s="229"/>
      <c r="RN101" s="229"/>
      <c r="RO101" s="229"/>
      <c r="RP101" s="229"/>
      <c r="RQ101" s="229"/>
      <c r="RR101" s="229"/>
      <c r="RS101" s="229"/>
      <c r="RT101" s="229"/>
      <c r="RU101" s="229"/>
      <c r="RV101" s="229"/>
      <c r="RW101" s="229"/>
      <c r="RX101" s="229"/>
      <c r="RY101" s="229"/>
      <c r="RZ101" s="229"/>
      <c r="SA101" s="229"/>
      <c r="SB101" s="229"/>
      <c r="SC101" s="229"/>
      <c r="SD101" s="229"/>
      <c r="SE101" s="229"/>
      <c r="SF101" s="229"/>
      <c r="SG101" s="229"/>
      <c r="SH101" s="229"/>
      <c r="SI101" s="229"/>
      <c r="SJ101" s="229"/>
      <c r="SK101" s="229"/>
      <c r="SL101" s="229"/>
      <c r="SM101" s="229"/>
      <c r="SN101" s="229"/>
      <c r="SO101" s="229"/>
      <c r="SP101" s="229"/>
      <c r="SQ101" s="229"/>
      <c r="SR101" s="229"/>
      <c r="SS101" s="229"/>
      <c r="ST101" s="229"/>
      <c r="SU101" s="229"/>
      <c r="SV101" s="229"/>
      <c r="SW101" s="229"/>
      <c r="SX101" s="229"/>
      <c r="SY101" s="229"/>
      <c r="SZ101" s="229"/>
      <c r="TA101" s="229"/>
      <c r="TB101" s="229"/>
      <c r="TC101" s="229"/>
    </row>
    <row r="102" spans="1:523" s="64" customFormat="1" ht="18.75" x14ac:dyDescent="0.3">
      <c r="A102" s="62"/>
      <c r="B102" s="62"/>
      <c r="C102" s="62">
        <v>4241</v>
      </c>
      <c r="D102" s="62"/>
      <c r="E102" s="192" t="s">
        <v>131</v>
      </c>
      <c r="H102" s="179">
        <f t="shared" si="63"/>
        <v>20166</v>
      </c>
      <c r="I102" s="184">
        <f>SUM(I103:I104)</f>
        <v>7800</v>
      </c>
      <c r="J102" s="184">
        <f t="shared" ref="J102:N102" si="96">SUM(J103:J104)</f>
        <v>0</v>
      </c>
      <c r="K102" s="184">
        <f t="shared" si="96"/>
        <v>66</v>
      </c>
      <c r="L102" s="184">
        <f t="shared" si="96"/>
        <v>12300</v>
      </c>
      <c r="M102" s="184">
        <f t="shared" si="96"/>
        <v>0</v>
      </c>
      <c r="N102" s="184">
        <f t="shared" si="96"/>
        <v>0</v>
      </c>
      <c r="O102" s="179">
        <f t="shared" si="68"/>
        <v>20191</v>
      </c>
      <c r="P102" s="184">
        <f>SUM(P103:P104)</f>
        <v>7800</v>
      </c>
      <c r="Q102" s="184">
        <f t="shared" ref="Q102:U102" si="97">SUM(Q103:Q104)</f>
        <v>0</v>
      </c>
      <c r="R102" s="184">
        <f t="shared" si="97"/>
        <v>66</v>
      </c>
      <c r="S102" s="184">
        <f t="shared" si="97"/>
        <v>12325</v>
      </c>
      <c r="T102" s="184">
        <f t="shared" si="97"/>
        <v>0</v>
      </c>
      <c r="U102" s="184">
        <f t="shared" si="97"/>
        <v>0</v>
      </c>
      <c r="V102" s="184">
        <f t="shared" ref="V102" si="98">SUM(V103:V104)</f>
        <v>0</v>
      </c>
      <c r="W102" s="61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  <c r="BG102" s="230"/>
      <c r="BH102" s="230"/>
      <c r="BI102" s="230"/>
      <c r="BJ102" s="230"/>
      <c r="BK102" s="230"/>
      <c r="BL102" s="230"/>
      <c r="BM102" s="230"/>
      <c r="BN102" s="230"/>
      <c r="BO102" s="230"/>
      <c r="BP102" s="230"/>
      <c r="BQ102" s="230"/>
      <c r="BR102" s="230"/>
      <c r="BS102" s="230"/>
      <c r="BT102" s="230"/>
      <c r="BU102" s="230"/>
      <c r="BV102" s="230"/>
      <c r="BW102" s="230"/>
      <c r="BX102" s="230"/>
      <c r="BY102" s="230"/>
      <c r="BZ102" s="230"/>
      <c r="CA102" s="230"/>
      <c r="CB102" s="230"/>
      <c r="CC102" s="230"/>
      <c r="CD102" s="230"/>
      <c r="CE102" s="230"/>
      <c r="CF102" s="230"/>
      <c r="CG102" s="230"/>
      <c r="CH102" s="230"/>
      <c r="CI102" s="230"/>
      <c r="CJ102" s="230"/>
      <c r="CK102" s="230"/>
      <c r="CL102" s="230"/>
      <c r="CM102" s="230"/>
      <c r="CN102" s="230"/>
      <c r="CO102" s="230"/>
      <c r="CP102" s="230"/>
      <c r="CQ102" s="230"/>
      <c r="CR102" s="230"/>
      <c r="CS102" s="230"/>
      <c r="CT102" s="230"/>
      <c r="CU102" s="230"/>
      <c r="CV102" s="230"/>
      <c r="CW102" s="230"/>
      <c r="CX102" s="230"/>
      <c r="CY102" s="230"/>
      <c r="CZ102" s="230"/>
      <c r="DA102" s="230"/>
      <c r="DB102" s="230"/>
      <c r="DC102" s="230"/>
      <c r="DD102" s="230"/>
      <c r="DE102" s="230"/>
      <c r="DF102" s="230"/>
      <c r="DG102" s="230"/>
      <c r="DH102" s="230"/>
      <c r="DI102" s="230"/>
      <c r="DJ102" s="230"/>
      <c r="DK102" s="230"/>
      <c r="DL102" s="230"/>
      <c r="DM102" s="230"/>
      <c r="DN102" s="230"/>
      <c r="DO102" s="230"/>
      <c r="DP102" s="230"/>
      <c r="DQ102" s="230"/>
      <c r="DR102" s="230"/>
      <c r="DS102" s="230"/>
      <c r="DT102" s="230"/>
      <c r="DU102" s="230"/>
      <c r="DV102" s="230"/>
      <c r="DW102" s="230"/>
      <c r="DX102" s="230"/>
      <c r="DY102" s="230"/>
      <c r="DZ102" s="230"/>
      <c r="EA102" s="230"/>
      <c r="EB102" s="230"/>
      <c r="EC102" s="230"/>
      <c r="ED102" s="230"/>
      <c r="EE102" s="230"/>
      <c r="EF102" s="230"/>
      <c r="EG102" s="230"/>
      <c r="EH102" s="230"/>
      <c r="EI102" s="230"/>
      <c r="EJ102" s="230"/>
      <c r="EK102" s="230"/>
      <c r="EL102" s="230"/>
      <c r="EM102" s="230"/>
      <c r="EN102" s="230"/>
      <c r="EO102" s="230"/>
      <c r="EP102" s="230"/>
      <c r="EQ102" s="230"/>
      <c r="ER102" s="230"/>
      <c r="ES102" s="230"/>
      <c r="ET102" s="230"/>
      <c r="EU102" s="230"/>
      <c r="EV102" s="230"/>
      <c r="EW102" s="230"/>
      <c r="EX102" s="230"/>
      <c r="EY102" s="230"/>
      <c r="EZ102" s="230"/>
      <c r="FA102" s="230"/>
      <c r="FB102" s="230"/>
      <c r="FC102" s="230"/>
      <c r="FD102" s="230"/>
      <c r="FE102" s="230"/>
      <c r="FF102" s="230"/>
      <c r="FG102" s="230"/>
      <c r="FH102" s="230"/>
      <c r="FI102" s="230"/>
      <c r="FJ102" s="230"/>
      <c r="FK102" s="230"/>
      <c r="FL102" s="230"/>
      <c r="FM102" s="230"/>
      <c r="FN102" s="230"/>
      <c r="FO102" s="230"/>
      <c r="FP102" s="230"/>
      <c r="FQ102" s="230"/>
      <c r="FR102" s="230"/>
      <c r="FS102" s="230"/>
      <c r="FT102" s="230"/>
      <c r="FU102" s="230"/>
      <c r="FV102" s="230"/>
      <c r="FW102" s="230"/>
      <c r="FX102" s="230"/>
      <c r="FY102" s="230"/>
      <c r="FZ102" s="230"/>
      <c r="GA102" s="230"/>
      <c r="GB102" s="230"/>
      <c r="GC102" s="230"/>
      <c r="GD102" s="230"/>
      <c r="GE102" s="230"/>
      <c r="GF102" s="230"/>
      <c r="GG102" s="230"/>
      <c r="GH102" s="230"/>
      <c r="GI102" s="230"/>
      <c r="GJ102" s="230"/>
      <c r="GK102" s="230"/>
      <c r="GL102" s="230"/>
      <c r="GM102" s="230"/>
      <c r="GN102" s="230"/>
      <c r="GO102" s="230"/>
      <c r="GP102" s="230"/>
      <c r="GQ102" s="230"/>
      <c r="GR102" s="230"/>
      <c r="GS102" s="230"/>
      <c r="GT102" s="230"/>
      <c r="GU102" s="230"/>
      <c r="GV102" s="230"/>
      <c r="GW102" s="230"/>
      <c r="GX102" s="230"/>
      <c r="GY102" s="230"/>
      <c r="GZ102" s="230"/>
      <c r="HA102" s="230"/>
      <c r="HB102" s="230"/>
      <c r="HC102" s="230"/>
      <c r="HD102" s="230"/>
      <c r="HE102" s="230"/>
      <c r="HF102" s="230"/>
      <c r="HG102" s="230"/>
      <c r="HH102" s="230"/>
      <c r="HI102" s="230"/>
      <c r="HJ102" s="230"/>
      <c r="HK102" s="230"/>
      <c r="HL102" s="230"/>
      <c r="HM102" s="230"/>
      <c r="HN102" s="230"/>
      <c r="HO102" s="230"/>
      <c r="HP102" s="230"/>
      <c r="HQ102" s="230"/>
      <c r="HR102" s="230"/>
      <c r="HS102" s="230"/>
      <c r="HT102" s="230"/>
      <c r="HU102" s="230"/>
      <c r="HV102" s="230"/>
      <c r="HW102" s="230"/>
      <c r="HX102" s="230"/>
      <c r="HY102" s="230"/>
      <c r="HZ102" s="230"/>
      <c r="IA102" s="230"/>
      <c r="IB102" s="230"/>
      <c r="IC102" s="230"/>
      <c r="ID102" s="230"/>
      <c r="IE102" s="230"/>
      <c r="IF102" s="230"/>
      <c r="IG102" s="230"/>
      <c r="IH102" s="230"/>
      <c r="II102" s="230"/>
      <c r="IJ102" s="230"/>
      <c r="IK102" s="230"/>
      <c r="IL102" s="230"/>
      <c r="IM102" s="230"/>
      <c r="IN102" s="230"/>
      <c r="IO102" s="230"/>
      <c r="IP102" s="230"/>
      <c r="IQ102" s="230"/>
      <c r="IR102" s="230"/>
      <c r="IS102" s="230"/>
      <c r="IT102" s="230"/>
      <c r="IU102" s="230"/>
      <c r="IV102" s="230"/>
      <c r="IW102" s="230"/>
      <c r="IX102" s="230"/>
      <c r="IY102" s="230"/>
      <c r="IZ102" s="230"/>
      <c r="JA102" s="230"/>
      <c r="JB102" s="230"/>
      <c r="JC102" s="230"/>
      <c r="JD102" s="230"/>
      <c r="JE102" s="230"/>
      <c r="JF102" s="230"/>
      <c r="JG102" s="230"/>
      <c r="JH102" s="230"/>
      <c r="JI102" s="230"/>
      <c r="JJ102" s="230"/>
      <c r="JK102" s="230"/>
      <c r="JL102" s="230"/>
      <c r="JM102" s="230"/>
      <c r="JN102" s="230"/>
      <c r="JO102" s="230"/>
      <c r="JP102" s="230"/>
      <c r="JQ102" s="230"/>
      <c r="JR102" s="230"/>
      <c r="JS102" s="230"/>
      <c r="JT102" s="230"/>
      <c r="JU102" s="230"/>
      <c r="JV102" s="230"/>
      <c r="JW102" s="230"/>
      <c r="JX102" s="230"/>
      <c r="JY102" s="230"/>
      <c r="JZ102" s="230"/>
      <c r="KA102" s="230"/>
      <c r="KB102" s="230"/>
      <c r="KC102" s="230"/>
      <c r="KD102" s="230"/>
      <c r="KE102" s="230"/>
      <c r="KF102" s="230"/>
      <c r="KG102" s="230"/>
      <c r="KH102" s="230"/>
      <c r="KI102" s="230"/>
      <c r="KJ102" s="230"/>
      <c r="KK102" s="230"/>
      <c r="KL102" s="230"/>
      <c r="KM102" s="230"/>
      <c r="KN102" s="230"/>
      <c r="KO102" s="230"/>
      <c r="KP102" s="230"/>
      <c r="KQ102" s="230"/>
      <c r="KR102" s="230"/>
      <c r="KS102" s="230"/>
      <c r="KT102" s="230"/>
      <c r="KU102" s="230"/>
      <c r="KV102" s="230"/>
      <c r="KW102" s="230"/>
      <c r="KX102" s="230"/>
      <c r="KY102" s="230"/>
      <c r="KZ102" s="230"/>
      <c r="LA102" s="230"/>
      <c r="LB102" s="230"/>
      <c r="LC102" s="230"/>
      <c r="LD102" s="230"/>
      <c r="LE102" s="230"/>
      <c r="LF102" s="230"/>
      <c r="LG102" s="230"/>
      <c r="LH102" s="230"/>
      <c r="LI102" s="230"/>
      <c r="LJ102" s="230"/>
      <c r="LK102" s="230"/>
      <c r="LL102" s="230"/>
      <c r="LM102" s="230"/>
      <c r="LN102" s="230"/>
      <c r="LO102" s="230"/>
      <c r="LP102" s="230"/>
      <c r="LQ102" s="230"/>
      <c r="LR102" s="230"/>
      <c r="LS102" s="230"/>
      <c r="LT102" s="230"/>
      <c r="LU102" s="230"/>
      <c r="LV102" s="230"/>
      <c r="LW102" s="230"/>
      <c r="LX102" s="230"/>
      <c r="LY102" s="230"/>
      <c r="LZ102" s="230"/>
      <c r="MA102" s="230"/>
      <c r="MB102" s="230"/>
      <c r="MC102" s="230"/>
      <c r="MD102" s="230"/>
      <c r="ME102" s="230"/>
      <c r="MF102" s="230"/>
      <c r="MG102" s="230"/>
      <c r="MH102" s="230"/>
      <c r="MI102" s="230"/>
      <c r="MJ102" s="230"/>
      <c r="MK102" s="230"/>
      <c r="ML102" s="230"/>
      <c r="MM102" s="230"/>
      <c r="MN102" s="230"/>
      <c r="MO102" s="230"/>
      <c r="MP102" s="230"/>
      <c r="MQ102" s="230"/>
      <c r="MR102" s="230"/>
      <c r="MS102" s="230"/>
      <c r="MT102" s="230"/>
      <c r="MU102" s="230"/>
      <c r="MV102" s="230"/>
      <c r="MW102" s="230"/>
      <c r="MX102" s="230"/>
      <c r="MY102" s="230"/>
      <c r="MZ102" s="230"/>
      <c r="NA102" s="230"/>
      <c r="NB102" s="230"/>
      <c r="NC102" s="230"/>
      <c r="ND102" s="230"/>
      <c r="NE102" s="230"/>
      <c r="NF102" s="230"/>
      <c r="NG102" s="230"/>
      <c r="NH102" s="230"/>
      <c r="NI102" s="230"/>
      <c r="NJ102" s="230"/>
      <c r="NK102" s="230"/>
      <c r="NL102" s="230"/>
      <c r="NM102" s="230"/>
      <c r="NN102" s="230"/>
      <c r="NO102" s="230"/>
      <c r="NP102" s="230"/>
      <c r="NQ102" s="230"/>
      <c r="NR102" s="230"/>
      <c r="NS102" s="230"/>
      <c r="NT102" s="230"/>
      <c r="NU102" s="230"/>
      <c r="NV102" s="230"/>
      <c r="NW102" s="230"/>
      <c r="NX102" s="230"/>
      <c r="NY102" s="230"/>
      <c r="NZ102" s="230"/>
      <c r="OA102" s="230"/>
      <c r="OB102" s="230"/>
      <c r="OC102" s="230"/>
      <c r="OD102" s="230"/>
      <c r="OE102" s="230"/>
      <c r="OF102" s="230"/>
      <c r="OG102" s="230"/>
      <c r="OH102" s="230"/>
      <c r="OI102" s="230"/>
      <c r="OJ102" s="230"/>
      <c r="OK102" s="230"/>
      <c r="OL102" s="230"/>
      <c r="OM102" s="230"/>
      <c r="ON102" s="230"/>
      <c r="OO102" s="230"/>
      <c r="OP102" s="230"/>
      <c r="OQ102" s="230"/>
      <c r="OR102" s="230"/>
      <c r="OS102" s="230"/>
      <c r="OT102" s="230"/>
      <c r="OU102" s="230"/>
      <c r="OV102" s="230"/>
      <c r="OW102" s="230"/>
      <c r="OX102" s="230"/>
      <c r="OY102" s="230"/>
      <c r="OZ102" s="230"/>
      <c r="PA102" s="230"/>
      <c r="PB102" s="230"/>
      <c r="PC102" s="230"/>
      <c r="PD102" s="230"/>
      <c r="PE102" s="230"/>
      <c r="PF102" s="230"/>
      <c r="PG102" s="230"/>
      <c r="PH102" s="230"/>
      <c r="PI102" s="230"/>
      <c r="PJ102" s="230"/>
      <c r="PK102" s="230"/>
      <c r="PL102" s="230"/>
      <c r="PM102" s="230"/>
      <c r="PN102" s="230"/>
      <c r="PO102" s="230"/>
      <c r="PP102" s="230"/>
      <c r="PQ102" s="230"/>
      <c r="PR102" s="230"/>
      <c r="PS102" s="230"/>
      <c r="PT102" s="230"/>
      <c r="PU102" s="230"/>
      <c r="PV102" s="230"/>
      <c r="PW102" s="230"/>
      <c r="PX102" s="230"/>
      <c r="PY102" s="230"/>
      <c r="PZ102" s="230"/>
      <c r="QA102" s="230"/>
      <c r="QB102" s="230"/>
      <c r="QC102" s="230"/>
      <c r="QD102" s="230"/>
      <c r="QE102" s="230"/>
      <c r="QF102" s="230"/>
      <c r="QG102" s="230"/>
      <c r="QH102" s="230"/>
      <c r="QI102" s="230"/>
      <c r="QJ102" s="230"/>
      <c r="QK102" s="230"/>
      <c r="QL102" s="230"/>
      <c r="QM102" s="230"/>
      <c r="QN102" s="230"/>
      <c r="QO102" s="230"/>
      <c r="QP102" s="230"/>
      <c r="QQ102" s="230"/>
      <c r="QR102" s="230"/>
      <c r="QS102" s="230"/>
      <c r="QT102" s="230"/>
      <c r="QU102" s="230"/>
      <c r="QV102" s="230"/>
      <c r="QW102" s="230"/>
      <c r="QX102" s="230"/>
      <c r="QY102" s="230"/>
      <c r="QZ102" s="230"/>
      <c r="RA102" s="230"/>
      <c r="RB102" s="230"/>
      <c r="RC102" s="230"/>
      <c r="RD102" s="230"/>
      <c r="RE102" s="230"/>
      <c r="RF102" s="230"/>
      <c r="RG102" s="230"/>
      <c r="RH102" s="230"/>
      <c r="RI102" s="230"/>
      <c r="RJ102" s="230"/>
      <c r="RK102" s="230"/>
      <c r="RL102" s="230"/>
      <c r="RM102" s="230"/>
      <c r="RN102" s="230"/>
      <c r="RO102" s="230"/>
      <c r="RP102" s="230"/>
      <c r="RQ102" s="230"/>
      <c r="RR102" s="230"/>
      <c r="RS102" s="230"/>
      <c r="RT102" s="230"/>
      <c r="RU102" s="230"/>
      <c r="RV102" s="230"/>
      <c r="RW102" s="230"/>
      <c r="RX102" s="230"/>
      <c r="RY102" s="230"/>
      <c r="RZ102" s="230"/>
      <c r="SA102" s="230"/>
      <c r="SB102" s="230"/>
      <c r="SC102" s="230"/>
      <c r="SD102" s="230"/>
      <c r="SE102" s="230"/>
      <c r="SF102" s="230"/>
      <c r="SG102" s="230"/>
      <c r="SH102" s="230"/>
      <c r="SI102" s="230"/>
      <c r="SJ102" s="230"/>
      <c r="SK102" s="230"/>
      <c r="SL102" s="230"/>
      <c r="SM102" s="230"/>
      <c r="SN102" s="230"/>
      <c r="SO102" s="230"/>
      <c r="SP102" s="230"/>
      <c r="SQ102" s="230"/>
      <c r="SR102" s="230"/>
      <c r="SS102" s="230"/>
      <c r="ST102" s="230"/>
      <c r="SU102" s="230"/>
      <c r="SV102" s="230"/>
      <c r="SW102" s="230"/>
      <c r="SX102" s="230"/>
      <c r="SY102" s="230"/>
      <c r="SZ102" s="230"/>
      <c r="TA102" s="230"/>
      <c r="TB102" s="230"/>
      <c r="TC102" s="230"/>
    </row>
    <row r="103" spans="1:523" s="58" customFormat="1" ht="18.75" x14ac:dyDescent="0.3">
      <c r="A103" s="65"/>
      <c r="B103" s="65"/>
      <c r="C103" s="66"/>
      <c r="D103" s="65">
        <v>42411</v>
      </c>
      <c r="E103" s="189" t="s">
        <v>131</v>
      </c>
      <c r="H103" s="181">
        <f t="shared" si="63"/>
        <v>13166</v>
      </c>
      <c r="I103" s="182">
        <v>7800</v>
      </c>
      <c r="J103" s="183"/>
      <c r="K103" s="183">
        <v>66</v>
      </c>
      <c r="L103" s="183">
        <v>5300</v>
      </c>
      <c r="M103" s="183"/>
      <c r="N103" s="183"/>
      <c r="O103" s="181">
        <f t="shared" si="68"/>
        <v>13191</v>
      </c>
      <c r="P103" s="182">
        <v>7800</v>
      </c>
      <c r="Q103" s="183"/>
      <c r="R103" s="183">
        <v>66</v>
      </c>
      <c r="S103" s="183">
        <f>5400-75</f>
        <v>5325</v>
      </c>
      <c r="T103" s="183"/>
      <c r="U103" s="183"/>
      <c r="V103" s="183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  <c r="AS103" s="231"/>
      <c r="AT103" s="231"/>
      <c r="AU103" s="231"/>
      <c r="AV103" s="231"/>
      <c r="AW103" s="231"/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1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  <c r="EF103" s="231"/>
      <c r="EG103" s="231"/>
      <c r="EH103" s="231"/>
      <c r="EI103" s="231"/>
      <c r="EJ103" s="231"/>
      <c r="EK103" s="231"/>
      <c r="EL103" s="231"/>
      <c r="EM103" s="231"/>
      <c r="EN103" s="231"/>
      <c r="EO103" s="231"/>
      <c r="EP103" s="231"/>
      <c r="EQ103" s="231"/>
      <c r="ER103" s="231"/>
      <c r="ES103" s="231"/>
      <c r="ET103" s="231"/>
      <c r="EU103" s="231"/>
      <c r="EV103" s="231"/>
      <c r="EW103" s="231"/>
      <c r="EX103" s="231"/>
      <c r="EY103" s="231"/>
      <c r="EZ103" s="231"/>
      <c r="FA103" s="231"/>
      <c r="FB103" s="231"/>
      <c r="FC103" s="231"/>
      <c r="FD103" s="231"/>
      <c r="FE103" s="231"/>
      <c r="FF103" s="231"/>
      <c r="FG103" s="231"/>
      <c r="FH103" s="231"/>
      <c r="FI103" s="231"/>
      <c r="FJ103" s="231"/>
      <c r="FK103" s="231"/>
      <c r="FL103" s="231"/>
      <c r="FM103" s="231"/>
      <c r="FN103" s="231"/>
      <c r="FO103" s="231"/>
      <c r="FP103" s="231"/>
      <c r="FQ103" s="231"/>
      <c r="FR103" s="231"/>
      <c r="FS103" s="231"/>
      <c r="FT103" s="231"/>
      <c r="FU103" s="231"/>
      <c r="FV103" s="231"/>
      <c r="FW103" s="231"/>
      <c r="FX103" s="231"/>
      <c r="FY103" s="231"/>
      <c r="FZ103" s="231"/>
      <c r="GA103" s="231"/>
      <c r="GB103" s="231"/>
      <c r="GC103" s="231"/>
      <c r="GD103" s="231"/>
      <c r="GE103" s="231"/>
      <c r="GF103" s="231"/>
      <c r="GG103" s="231"/>
      <c r="GH103" s="231"/>
      <c r="GI103" s="231"/>
      <c r="GJ103" s="231"/>
      <c r="GK103" s="231"/>
      <c r="GL103" s="231"/>
      <c r="GM103" s="231"/>
      <c r="GN103" s="231"/>
      <c r="GO103" s="231"/>
      <c r="GP103" s="231"/>
      <c r="GQ103" s="231"/>
      <c r="GR103" s="231"/>
      <c r="GS103" s="231"/>
      <c r="GT103" s="231"/>
      <c r="GU103" s="231"/>
      <c r="GV103" s="231"/>
      <c r="GW103" s="231"/>
      <c r="GX103" s="231"/>
      <c r="GY103" s="231"/>
      <c r="GZ103" s="231"/>
      <c r="HA103" s="231"/>
      <c r="HB103" s="231"/>
      <c r="HC103" s="231"/>
      <c r="HD103" s="231"/>
      <c r="HE103" s="231"/>
      <c r="HF103" s="231"/>
      <c r="HG103" s="231"/>
      <c r="HH103" s="231"/>
      <c r="HI103" s="231"/>
      <c r="HJ103" s="231"/>
      <c r="HK103" s="231"/>
      <c r="HL103" s="231"/>
      <c r="HM103" s="231"/>
      <c r="HN103" s="231"/>
      <c r="HO103" s="231"/>
      <c r="HP103" s="231"/>
      <c r="HQ103" s="231"/>
      <c r="HR103" s="231"/>
      <c r="HS103" s="231"/>
      <c r="HT103" s="231"/>
      <c r="HU103" s="231"/>
      <c r="HV103" s="231"/>
      <c r="HW103" s="231"/>
      <c r="HX103" s="231"/>
      <c r="HY103" s="231"/>
      <c r="HZ103" s="231"/>
      <c r="IA103" s="231"/>
      <c r="IB103" s="231"/>
      <c r="IC103" s="231"/>
      <c r="ID103" s="231"/>
      <c r="IE103" s="231"/>
      <c r="IF103" s="231"/>
      <c r="IG103" s="231"/>
      <c r="IH103" s="231"/>
      <c r="II103" s="231"/>
      <c r="IJ103" s="231"/>
      <c r="IK103" s="231"/>
      <c r="IL103" s="231"/>
      <c r="IM103" s="231"/>
      <c r="IN103" s="231"/>
      <c r="IO103" s="231"/>
      <c r="IP103" s="231"/>
      <c r="IQ103" s="231"/>
      <c r="IR103" s="231"/>
      <c r="IS103" s="231"/>
      <c r="IT103" s="231"/>
      <c r="IU103" s="231"/>
      <c r="IV103" s="231"/>
      <c r="IW103" s="231"/>
      <c r="IX103" s="231"/>
      <c r="IY103" s="231"/>
      <c r="IZ103" s="231"/>
      <c r="JA103" s="231"/>
      <c r="JB103" s="231"/>
      <c r="JC103" s="231"/>
      <c r="JD103" s="231"/>
      <c r="JE103" s="231"/>
      <c r="JF103" s="231"/>
      <c r="JG103" s="231"/>
      <c r="JH103" s="231"/>
      <c r="JI103" s="231"/>
      <c r="JJ103" s="231"/>
      <c r="JK103" s="231"/>
      <c r="JL103" s="231"/>
      <c r="JM103" s="231"/>
      <c r="JN103" s="231"/>
      <c r="JO103" s="231"/>
      <c r="JP103" s="231"/>
      <c r="JQ103" s="231"/>
      <c r="JR103" s="231"/>
      <c r="JS103" s="231"/>
      <c r="JT103" s="231"/>
      <c r="JU103" s="231"/>
      <c r="JV103" s="231"/>
      <c r="JW103" s="231"/>
      <c r="JX103" s="231"/>
      <c r="JY103" s="231"/>
      <c r="JZ103" s="231"/>
      <c r="KA103" s="231"/>
      <c r="KB103" s="231"/>
      <c r="KC103" s="231"/>
      <c r="KD103" s="231"/>
      <c r="KE103" s="231"/>
      <c r="KF103" s="231"/>
      <c r="KG103" s="231"/>
      <c r="KH103" s="231"/>
      <c r="KI103" s="231"/>
      <c r="KJ103" s="231"/>
      <c r="KK103" s="231"/>
      <c r="KL103" s="231"/>
      <c r="KM103" s="231"/>
      <c r="KN103" s="231"/>
      <c r="KO103" s="231"/>
      <c r="KP103" s="231"/>
      <c r="KQ103" s="231"/>
      <c r="KR103" s="231"/>
      <c r="KS103" s="231"/>
      <c r="KT103" s="231"/>
      <c r="KU103" s="231"/>
      <c r="KV103" s="231"/>
      <c r="KW103" s="231"/>
      <c r="KX103" s="231"/>
      <c r="KY103" s="231"/>
      <c r="KZ103" s="231"/>
      <c r="LA103" s="231"/>
      <c r="LB103" s="231"/>
      <c r="LC103" s="231"/>
      <c r="LD103" s="231"/>
      <c r="LE103" s="231"/>
      <c r="LF103" s="231"/>
      <c r="LG103" s="231"/>
      <c r="LH103" s="231"/>
      <c r="LI103" s="231"/>
      <c r="LJ103" s="231"/>
      <c r="LK103" s="231"/>
      <c r="LL103" s="231"/>
      <c r="LM103" s="231"/>
      <c r="LN103" s="231"/>
      <c r="LO103" s="231"/>
      <c r="LP103" s="231"/>
      <c r="LQ103" s="231"/>
      <c r="LR103" s="231"/>
      <c r="LS103" s="231"/>
      <c r="LT103" s="231"/>
      <c r="LU103" s="231"/>
      <c r="LV103" s="231"/>
      <c r="LW103" s="231"/>
      <c r="LX103" s="231"/>
      <c r="LY103" s="231"/>
      <c r="LZ103" s="231"/>
      <c r="MA103" s="231"/>
      <c r="MB103" s="231"/>
      <c r="MC103" s="231"/>
      <c r="MD103" s="231"/>
      <c r="ME103" s="231"/>
      <c r="MF103" s="231"/>
      <c r="MG103" s="231"/>
      <c r="MH103" s="231"/>
      <c r="MI103" s="231"/>
      <c r="MJ103" s="231"/>
      <c r="MK103" s="231"/>
      <c r="ML103" s="231"/>
      <c r="MM103" s="231"/>
      <c r="MN103" s="231"/>
      <c r="MO103" s="231"/>
      <c r="MP103" s="231"/>
      <c r="MQ103" s="231"/>
      <c r="MR103" s="231"/>
      <c r="MS103" s="231"/>
      <c r="MT103" s="231"/>
      <c r="MU103" s="231"/>
      <c r="MV103" s="231"/>
      <c r="MW103" s="231"/>
      <c r="MX103" s="231"/>
      <c r="MY103" s="231"/>
      <c r="MZ103" s="231"/>
      <c r="NA103" s="231"/>
      <c r="NB103" s="231"/>
      <c r="NC103" s="231"/>
      <c r="ND103" s="231"/>
      <c r="NE103" s="231"/>
      <c r="NF103" s="231"/>
      <c r="NG103" s="231"/>
      <c r="NH103" s="231"/>
      <c r="NI103" s="231"/>
      <c r="NJ103" s="231"/>
      <c r="NK103" s="231"/>
      <c r="NL103" s="231"/>
      <c r="NM103" s="231"/>
      <c r="NN103" s="231"/>
      <c r="NO103" s="231"/>
      <c r="NP103" s="231"/>
      <c r="NQ103" s="231"/>
      <c r="NR103" s="231"/>
      <c r="NS103" s="231"/>
      <c r="NT103" s="231"/>
      <c r="NU103" s="231"/>
      <c r="NV103" s="231"/>
      <c r="NW103" s="231"/>
      <c r="NX103" s="231"/>
      <c r="NY103" s="231"/>
      <c r="NZ103" s="231"/>
      <c r="OA103" s="231"/>
      <c r="OB103" s="231"/>
      <c r="OC103" s="231"/>
      <c r="OD103" s="231"/>
      <c r="OE103" s="231"/>
      <c r="OF103" s="231"/>
      <c r="OG103" s="231"/>
      <c r="OH103" s="231"/>
      <c r="OI103" s="231"/>
      <c r="OJ103" s="231"/>
      <c r="OK103" s="231"/>
      <c r="OL103" s="231"/>
      <c r="OM103" s="231"/>
      <c r="ON103" s="231"/>
      <c r="OO103" s="231"/>
      <c r="OP103" s="231"/>
      <c r="OQ103" s="231"/>
      <c r="OR103" s="231"/>
      <c r="OS103" s="231"/>
      <c r="OT103" s="231"/>
      <c r="OU103" s="231"/>
      <c r="OV103" s="231"/>
      <c r="OW103" s="231"/>
      <c r="OX103" s="231"/>
      <c r="OY103" s="231"/>
      <c r="OZ103" s="231"/>
      <c r="PA103" s="231"/>
      <c r="PB103" s="231"/>
      <c r="PC103" s="231"/>
      <c r="PD103" s="231"/>
      <c r="PE103" s="231"/>
      <c r="PF103" s="231"/>
      <c r="PG103" s="231"/>
      <c r="PH103" s="231"/>
      <c r="PI103" s="231"/>
      <c r="PJ103" s="231"/>
      <c r="PK103" s="231"/>
      <c r="PL103" s="231"/>
      <c r="PM103" s="231"/>
      <c r="PN103" s="231"/>
      <c r="PO103" s="231"/>
      <c r="PP103" s="231"/>
      <c r="PQ103" s="231"/>
      <c r="PR103" s="231"/>
      <c r="PS103" s="231"/>
      <c r="PT103" s="231"/>
      <c r="PU103" s="231"/>
      <c r="PV103" s="231"/>
      <c r="PW103" s="231"/>
      <c r="PX103" s="231"/>
      <c r="PY103" s="231"/>
      <c r="PZ103" s="231"/>
      <c r="QA103" s="231"/>
      <c r="QB103" s="231"/>
      <c r="QC103" s="231"/>
      <c r="QD103" s="231"/>
      <c r="QE103" s="231"/>
      <c r="QF103" s="231"/>
      <c r="QG103" s="231"/>
      <c r="QH103" s="231"/>
      <c r="QI103" s="231"/>
      <c r="QJ103" s="231"/>
      <c r="QK103" s="231"/>
      <c r="QL103" s="231"/>
      <c r="QM103" s="231"/>
      <c r="QN103" s="231"/>
      <c r="QO103" s="231"/>
      <c r="QP103" s="231"/>
      <c r="QQ103" s="231"/>
      <c r="QR103" s="231"/>
      <c r="QS103" s="231"/>
      <c r="QT103" s="231"/>
      <c r="QU103" s="231"/>
      <c r="QV103" s="231"/>
      <c r="QW103" s="231"/>
      <c r="QX103" s="231"/>
      <c r="QY103" s="231"/>
      <c r="QZ103" s="231"/>
      <c r="RA103" s="231"/>
      <c r="RB103" s="231"/>
      <c r="RC103" s="231"/>
      <c r="RD103" s="231"/>
      <c r="RE103" s="231"/>
      <c r="RF103" s="231"/>
      <c r="RG103" s="231"/>
      <c r="RH103" s="231"/>
      <c r="RI103" s="231"/>
      <c r="RJ103" s="231"/>
      <c r="RK103" s="231"/>
      <c r="RL103" s="231"/>
      <c r="RM103" s="231"/>
      <c r="RN103" s="231"/>
      <c r="RO103" s="231"/>
      <c r="RP103" s="231"/>
      <c r="RQ103" s="231"/>
      <c r="RR103" s="231"/>
      <c r="RS103" s="231"/>
      <c r="RT103" s="231"/>
      <c r="RU103" s="231"/>
      <c r="RV103" s="231"/>
      <c r="RW103" s="231"/>
      <c r="RX103" s="231"/>
      <c r="RY103" s="231"/>
      <c r="RZ103" s="231"/>
      <c r="SA103" s="231"/>
      <c r="SB103" s="231"/>
      <c r="SC103" s="231"/>
      <c r="SD103" s="231"/>
      <c r="SE103" s="231"/>
      <c r="SF103" s="231"/>
      <c r="SG103" s="231"/>
      <c r="SH103" s="231"/>
      <c r="SI103" s="231"/>
      <c r="SJ103" s="231"/>
      <c r="SK103" s="231"/>
      <c r="SL103" s="231"/>
      <c r="SM103" s="231"/>
      <c r="SN103" s="231"/>
      <c r="SO103" s="231"/>
      <c r="SP103" s="231"/>
      <c r="SQ103" s="231"/>
      <c r="SR103" s="231"/>
      <c r="SS103" s="231"/>
      <c r="ST103" s="231"/>
      <c r="SU103" s="231"/>
      <c r="SV103" s="231"/>
      <c r="SW103" s="231"/>
      <c r="SX103" s="231"/>
      <c r="SY103" s="231"/>
      <c r="SZ103" s="231"/>
      <c r="TA103" s="231"/>
      <c r="TB103" s="231"/>
      <c r="TC103" s="231"/>
    </row>
    <row r="104" spans="1:523" s="58" customFormat="1" ht="18.75" x14ac:dyDescent="0.3">
      <c r="A104" s="65"/>
      <c r="B104" s="65"/>
      <c r="C104" s="66"/>
      <c r="D104" s="65">
        <v>42411</v>
      </c>
      <c r="E104" s="189" t="s">
        <v>161</v>
      </c>
      <c r="H104" s="181">
        <f t="shared" si="63"/>
        <v>7000</v>
      </c>
      <c r="I104" s="182"/>
      <c r="J104" s="183"/>
      <c r="K104" s="183"/>
      <c r="L104" s="183">
        <v>7000</v>
      </c>
      <c r="M104" s="183"/>
      <c r="N104" s="183"/>
      <c r="O104" s="181">
        <f t="shared" si="68"/>
        <v>7000</v>
      </c>
      <c r="P104" s="182"/>
      <c r="Q104" s="183"/>
      <c r="R104" s="183"/>
      <c r="S104" s="183">
        <v>7000</v>
      </c>
      <c r="T104" s="183"/>
      <c r="U104" s="183"/>
      <c r="V104" s="183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31"/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1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  <c r="EF104" s="231"/>
      <c r="EG104" s="231"/>
      <c r="EH104" s="231"/>
      <c r="EI104" s="231"/>
      <c r="EJ104" s="231"/>
      <c r="EK104" s="231"/>
      <c r="EL104" s="231"/>
      <c r="EM104" s="231"/>
      <c r="EN104" s="231"/>
      <c r="EO104" s="231"/>
      <c r="EP104" s="231"/>
      <c r="EQ104" s="231"/>
      <c r="ER104" s="231"/>
      <c r="ES104" s="231"/>
      <c r="ET104" s="231"/>
      <c r="EU104" s="231"/>
      <c r="EV104" s="231"/>
      <c r="EW104" s="231"/>
      <c r="EX104" s="231"/>
      <c r="EY104" s="231"/>
      <c r="EZ104" s="231"/>
      <c r="FA104" s="231"/>
      <c r="FB104" s="231"/>
      <c r="FC104" s="231"/>
      <c r="FD104" s="231"/>
      <c r="FE104" s="231"/>
      <c r="FF104" s="231"/>
      <c r="FG104" s="231"/>
      <c r="FH104" s="231"/>
      <c r="FI104" s="231"/>
      <c r="FJ104" s="231"/>
      <c r="FK104" s="231"/>
      <c r="FL104" s="231"/>
      <c r="FM104" s="231"/>
      <c r="FN104" s="231"/>
      <c r="FO104" s="231"/>
      <c r="FP104" s="231"/>
      <c r="FQ104" s="231"/>
      <c r="FR104" s="231"/>
      <c r="FS104" s="231"/>
      <c r="FT104" s="231"/>
      <c r="FU104" s="231"/>
      <c r="FV104" s="231"/>
      <c r="FW104" s="231"/>
      <c r="FX104" s="231"/>
      <c r="FY104" s="231"/>
      <c r="FZ104" s="231"/>
      <c r="GA104" s="231"/>
      <c r="GB104" s="231"/>
      <c r="GC104" s="231"/>
      <c r="GD104" s="231"/>
      <c r="GE104" s="231"/>
      <c r="GF104" s="231"/>
      <c r="GG104" s="231"/>
      <c r="GH104" s="231"/>
      <c r="GI104" s="231"/>
      <c r="GJ104" s="231"/>
      <c r="GK104" s="231"/>
      <c r="GL104" s="231"/>
      <c r="GM104" s="231"/>
      <c r="GN104" s="231"/>
      <c r="GO104" s="231"/>
      <c r="GP104" s="231"/>
      <c r="GQ104" s="231"/>
      <c r="GR104" s="231"/>
      <c r="GS104" s="231"/>
      <c r="GT104" s="231"/>
      <c r="GU104" s="231"/>
      <c r="GV104" s="231"/>
      <c r="GW104" s="231"/>
      <c r="GX104" s="231"/>
      <c r="GY104" s="231"/>
      <c r="GZ104" s="231"/>
      <c r="HA104" s="231"/>
      <c r="HB104" s="231"/>
      <c r="HC104" s="231"/>
      <c r="HD104" s="231"/>
      <c r="HE104" s="231"/>
      <c r="HF104" s="231"/>
      <c r="HG104" s="231"/>
      <c r="HH104" s="231"/>
      <c r="HI104" s="231"/>
      <c r="HJ104" s="231"/>
      <c r="HK104" s="231"/>
      <c r="HL104" s="231"/>
      <c r="HM104" s="231"/>
      <c r="HN104" s="231"/>
      <c r="HO104" s="231"/>
      <c r="HP104" s="231"/>
      <c r="HQ104" s="231"/>
      <c r="HR104" s="231"/>
      <c r="HS104" s="231"/>
      <c r="HT104" s="231"/>
      <c r="HU104" s="231"/>
      <c r="HV104" s="231"/>
      <c r="HW104" s="231"/>
      <c r="HX104" s="231"/>
      <c r="HY104" s="231"/>
      <c r="HZ104" s="231"/>
      <c r="IA104" s="231"/>
      <c r="IB104" s="231"/>
      <c r="IC104" s="231"/>
      <c r="ID104" s="231"/>
      <c r="IE104" s="231"/>
      <c r="IF104" s="231"/>
      <c r="IG104" s="231"/>
      <c r="IH104" s="231"/>
      <c r="II104" s="231"/>
      <c r="IJ104" s="231"/>
      <c r="IK104" s="231"/>
      <c r="IL104" s="231"/>
      <c r="IM104" s="231"/>
      <c r="IN104" s="231"/>
      <c r="IO104" s="231"/>
      <c r="IP104" s="231"/>
      <c r="IQ104" s="231"/>
      <c r="IR104" s="231"/>
      <c r="IS104" s="231"/>
      <c r="IT104" s="231"/>
      <c r="IU104" s="231"/>
      <c r="IV104" s="231"/>
      <c r="IW104" s="231"/>
      <c r="IX104" s="231"/>
      <c r="IY104" s="231"/>
      <c r="IZ104" s="231"/>
      <c r="JA104" s="231"/>
      <c r="JB104" s="231"/>
      <c r="JC104" s="231"/>
      <c r="JD104" s="231"/>
      <c r="JE104" s="231"/>
      <c r="JF104" s="231"/>
      <c r="JG104" s="231"/>
      <c r="JH104" s="231"/>
      <c r="JI104" s="231"/>
      <c r="JJ104" s="231"/>
      <c r="JK104" s="231"/>
      <c r="JL104" s="231"/>
      <c r="JM104" s="231"/>
      <c r="JN104" s="231"/>
      <c r="JO104" s="231"/>
      <c r="JP104" s="231"/>
      <c r="JQ104" s="231"/>
      <c r="JR104" s="231"/>
      <c r="JS104" s="231"/>
      <c r="JT104" s="231"/>
      <c r="JU104" s="231"/>
      <c r="JV104" s="231"/>
      <c r="JW104" s="231"/>
      <c r="JX104" s="231"/>
      <c r="JY104" s="231"/>
      <c r="JZ104" s="231"/>
      <c r="KA104" s="231"/>
      <c r="KB104" s="231"/>
      <c r="KC104" s="231"/>
      <c r="KD104" s="231"/>
      <c r="KE104" s="231"/>
      <c r="KF104" s="231"/>
      <c r="KG104" s="231"/>
      <c r="KH104" s="231"/>
      <c r="KI104" s="231"/>
      <c r="KJ104" s="231"/>
      <c r="KK104" s="231"/>
      <c r="KL104" s="231"/>
      <c r="KM104" s="231"/>
      <c r="KN104" s="231"/>
      <c r="KO104" s="231"/>
      <c r="KP104" s="231"/>
      <c r="KQ104" s="231"/>
      <c r="KR104" s="231"/>
      <c r="KS104" s="231"/>
      <c r="KT104" s="231"/>
      <c r="KU104" s="231"/>
      <c r="KV104" s="231"/>
      <c r="KW104" s="231"/>
      <c r="KX104" s="231"/>
      <c r="KY104" s="231"/>
      <c r="KZ104" s="231"/>
      <c r="LA104" s="231"/>
      <c r="LB104" s="231"/>
      <c r="LC104" s="231"/>
      <c r="LD104" s="231"/>
      <c r="LE104" s="231"/>
      <c r="LF104" s="231"/>
      <c r="LG104" s="231"/>
      <c r="LH104" s="231"/>
      <c r="LI104" s="231"/>
      <c r="LJ104" s="231"/>
      <c r="LK104" s="231"/>
      <c r="LL104" s="231"/>
      <c r="LM104" s="231"/>
      <c r="LN104" s="231"/>
      <c r="LO104" s="231"/>
      <c r="LP104" s="231"/>
      <c r="LQ104" s="231"/>
      <c r="LR104" s="231"/>
      <c r="LS104" s="231"/>
      <c r="LT104" s="231"/>
      <c r="LU104" s="231"/>
      <c r="LV104" s="231"/>
      <c r="LW104" s="231"/>
      <c r="LX104" s="231"/>
      <c r="LY104" s="231"/>
      <c r="LZ104" s="231"/>
      <c r="MA104" s="231"/>
      <c r="MB104" s="231"/>
      <c r="MC104" s="231"/>
      <c r="MD104" s="231"/>
      <c r="ME104" s="231"/>
      <c r="MF104" s="231"/>
      <c r="MG104" s="231"/>
      <c r="MH104" s="231"/>
      <c r="MI104" s="231"/>
      <c r="MJ104" s="231"/>
      <c r="MK104" s="231"/>
      <c r="ML104" s="231"/>
      <c r="MM104" s="231"/>
      <c r="MN104" s="231"/>
      <c r="MO104" s="231"/>
      <c r="MP104" s="231"/>
      <c r="MQ104" s="231"/>
      <c r="MR104" s="231"/>
      <c r="MS104" s="231"/>
      <c r="MT104" s="231"/>
      <c r="MU104" s="231"/>
      <c r="MV104" s="231"/>
      <c r="MW104" s="231"/>
      <c r="MX104" s="231"/>
      <c r="MY104" s="231"/>
      <c r="MZ104" s="231"/>
      <c r="NA104" s="231"/>
      <c r="NB104" s="231"/>
      <c r="NC104" s="231"/>
      <c r="ND104" s="231"/>
      <c r="NE104" s="231"/>
      <c r="NF104" s="231"/>
      <c r="NG104" s="231"/>
      <c r="NH104" s="231"/>
      <c r="NI104" s="231"/>
      <c r="NJ104" s="231"/>
      <c r="NK104" s="231"/>
      <c r="NL104" s="231"/>
      <c r="NM104" s="231"/>
      <c r="NN104" s="231"/>
      <c r="NO104" s="231"/>
      <c r="NP104" s="231"/>
      <c r="NQ104" s="231"/>
      <c r="NR104" s="231"/>
      <c r="NS104" s="231"/>
      <c r="NT104" s="231"/>
      <c r="NU104" s="231"/>
      <c r="NV104" s="231"/>
      <c r="NW104" s="231"/>
      <c r="NX104" s="231"/>
      <c r="NY104" s="231"/>
      <c r="NZ104" s="231"/>
      <c r="OA104" s="231"/>
      <c r="OB104" s="231"/>
      <c r="OC104" s="231"/>
      <c r="OD104" s="231"/>
      <c r="OE104" s="231"/>
      <c r="OF104" s="231"/>
      <c r="OG104" s="231"/>
      <c r="OH104" s="231"/>
      <c r="OI104" s="231"/>
      <c r="OJ104" s="231"/>
      <c r="OK104" s="231"/>
      <c r="OL104" s="231"/>
      <c r="OM104" s="231"/>
      <c r="ON104" s="231"/>
      <c r="OO104" s="231"/>
      <c r="OP104" s="231"/>
      <c r="OQ104" s="231"/>
      <c r="OR104" s="231"/>
      <c r="OS104" s="231"/>
      <c r="OT104" s="231"/>
      <c r="OU104" s="231"/>
      <c r="OV104" s="231"/>
      <c r="OW104" s="231"/>
      <c r="OX104" s="231"/>
      <c r="OY104" s="231"/>
      <c r="OZ104" s="231"/>
      <c r="PA104" s="231"/>
      <c r="PB104" s="231"/>
      <c r="PC104" s="231"/>
      <c r="PD104" s="231"/>
      <c r="PE104" s="231"/>
      <c r="PF104" s="231"/>
      <c r="PG104" s="231"/>
      <c r="PH104" s="231"/>
      <c r="PI104" s="231"/>
      <c r="PJ104" s="231"/>
      <c r="PK104" s="231"/>
      <c r="PL104" s="231"/>
      <c r="PM104" s="231"/>
      <c r="PN104" s="231"/>
      <c r="PO104" s="231"/>
      <c r="PP104" s="231"/>
      <c r="PQ104" s="231"/>
      <c r="PR104" s="231"/>
      <c r="PS104" s="231"/>
      <c r="PT104" s="231"/>
      <c r="PU104" s="231"/>
      <c r="PV104" s="231"/>
      <c r="PW104" s="231"/>
      <c r="PX104" s="231"/>
      <c r="PY104" s="231"/>
      <c r="PZ104" s="231"/>
      <c r="QA104" s="231"/>
      <c r="QB104" s="231"/>
      <c r="QC104" s="231"/>
      <c r="QD104" s="231"/>
      <c r="QE104" s="231"/>
      <c r="QF104" s="231"/>
      <c r="QG104" s="231"/>
      <c r="QH104" s="231"/>
      <c r="QI104" s="231"/>
      <c r="QJ104" s="231"/>
      <c r="QK104" s="231"/>
      <c r="QL104" s="231"/>
      <c r="QM104" s="231"/>
      <c r="QN104" s="231"/>
      <c r="QO104" s="231"/>
      <c r="QP104" s="231"/>
      <c r="QQ104" s="231"/>
      <c r="QR104" s="231"/>
      <c r="QS104" s="231"/>
      <c r="QT104" s="231"/>
      <c r="QU104" s="231"/>
      <c r="QV104" s="231"/>
      <c r="QW104" s="231"/>
      <c r="QX104" s="231"/>
      <c r="QY104" s="231"/>
      <c r="QZ104" s="231"/>
      <c r="RA104" s="231"/>
      <c r="RB104" s="231"/>
      <c r="RC104" s="231"/>
      <c r="RD104" s="231"/>
      <c r="RE104" s="231"/>
      <c r="RF104" s="231"/>
      <c r="RG104" s="231"/>
      <c r="RH104" s="231"/>
      <c r="RI104" s="231"/>
      <c r="RJ104" s="231"/>
      <c r="RK104" s="231"/>
      <c r="RL104" s="231"/>
      <c r="RM104" s="231"/>
      <c r="RN104" s="231"/>
      <c r="RO104" s="231"/>
      <c r="RP104" s="231"/>
      <c r="RQ104" s="231"/>
      <c r="RR104" s="231"/>
      <c r="RS104" s="231"/>
      <c r="RT104" s="231"/>
      <c r="RU104" s="231"/>
      <c r="RV104" s="231"/>
      <c r="RW104" s="231"/>
      <c r="RX104" s="231"/>
      <c r="RY104" s="231"/>
      <c r="RZ104" s="231"/>
      <c r="SA104" s="231"/>
      <c r="SB104" s="231"/>
      <c r="SC104" s="231"/>
      <c r="SD104" s="231"/>
      <c r="SE104" s="231"/>
      <c r="SF104" s="231"/>
      <c r="SG104" s="231"/>
      <c r="SH104" s="231"/>
      <c r="SI104" s="231"/>
      <c r="SJ104" s="231"/>
      <c r="SK104" s="231"/>
      <c r="SL104" s="231"/>
      <c r="SM104" s="231"/>
      <c r="SN104" s="231"/>
      <c r="SO104" s="231"/>
      <c r="SP104" s="231"/>
      <c r="SQ104" s="231"/>
      <c r="SR104" s="231"/>
      <c r="SS104" s="231"/>
      <c r="ST104" s="231"/>
      <c r="SU104" s="231"/>
      <c r="SV104" s="231"/>
      <c r="SW104" s="231"/>
      <c r="SX104" s="231"/>
      <c r="SY104" s="231"/>
      <c r="SZ104" s="231"/>
      <c r="TA104" s="231"/>
      <c r="TB104" s="231"/>
      <c r="TC104" s="231"/>
    </row>
    <row r="105" spans="1:523" s="60" customFormat="1" ht="18.75" x14ac:dyDescent="0.3">
      <c r="A105" s="59"/>
      <c r="B105" s="59">
        <v>426</v>
      </c>
      <c r="C105" s="59"/>
      <c r="D105" s="59"/>
      <c r="E105" s="190" t="s">
        <v>132</v>
      </c>
      <c r="H105" s="177">
        <f t="shared" si="63"/>
        <v>200</v>
      </c>
      <c r="I105" s="178">
        <f t="shared" ref="I105:V106" si="99">I106</f>
        <v>0</v>
      </c>
      <c r="J105" s="178">
        <f t="shared" si="99"/>
        <v>0</v>
      </c>
      <c r="K105" s="178">
        <f t="shared" si="99"/>
        <v>0</v>
      </c>
      <c r="L105" s="178">
        <f t="shared" si="99"/>
        <v>200</v>
      </c>
      <c r="M105" s="178">
        <f t="shared" si="99"/>
        <v>0</v>
      </c>
      <c r="N105" s="178">
        <f t="shared" si="99"/>
        <v>0</v>
      </c>
      <c r="O105" s="177">
        <f t="shared" si="68"/>
        <v>0</v>
      </c>
      <c r="P105" s="178">
        <f t="shared" si="99"/>
        <v>0</v>
      </c>
      <c r="Q105" s="178">
        <f t="shared" si="99"/>
        <v>0</v>
      </c>
      <c r="R105" s="178">
        <f t="shared" si="99"/>
        <v>0</v>
      </c>
      <c r="S105" s="178">
        <f t="shared" si="99"/>
        <v>0</v>
      </c>
      <c r="T105" s="178">
        <f t="shared" si="99"/>
        <v>0</v>
      </c>
      <c r="U105" s="178">
        <f t="shared" si="99"/>
        <v>0</v>
      </c>
      <c r="V105" s="178">
        <f t="shared" si="99"/>
        <v>0</v>
      </c>
      <c r="W105" s="61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  <c r="AZ105" s="229"/>
      <c r="BA105" s="229"/>
      <c r="BB105" s="229"/>
      <c r="BC105" s="229"/>
      <c r="BD105" s="229"/>
      <c r="BE105" s="229"/>
      <c r="BF105" s="229"/>
      <c r="BG105" s="229"/>
      <c r="BH105" s="229"/>
      <c r="BI105" s="229"/>
      <c r="BJ105" s="229"/>
      <c r="BK105" s="229"/>
      <c r="BL105" s="229"/>
      <c r="BM105" s="229"/>
      <c r="BN105" s="229"/>
      <c r="BO105" s="229"/>
      <c r="BP105" s="229"/>
      <c r="BQ105" s="229"/>
      <c r="BR105" s="229"/>
      <c r="BS105" s="229"/>
      <c r="BT105" s="229"/>
      <c r="BU105" s="229"/>
      <c r="BV105" s="229"/>
      <c r="BW105" s="229"/>
      <c r="BX105" s="229"/>
      <c r="BY105" s="229"/>
      <c r="BZ105" s="229"/>
      <c r="CA105" s="229"/>
      <c r="CB105" s="229"/>
      <c r="CC105" s="229"/>
      <c r="CD105" s="229"/>
      <c r="CE105" s="229"/>
      <c r="CF105" s="229"/>
      <c r="CG105" s="229"/>
      <c r="CH105" s="229"/>
      <c r="CI105" s="229"/>
      <c r="CJ105" s="229"/>
      <c r="CK105" s="229"/>
      <c r="CL105" s="229"/>
      <c r="CM105" s="229"/>
      <c r="CN105" s="229"/>
      <c r="CO105" s="229"/>
      <c r="CP105" s="229"/>
      <c r="CQ105" s="229"/>
      <c r="CR105" s="229"/>
      <c r="CS105" s="229"/>
      <c r="CT105" s="229"/>
      <c r="CU105" s="229"/>
      <c r="CV105" s="229"/>
      <c r="CW105" s="229"/>
      <c r="CX105" s="229"/>
      <c r="CY105" s="229"/>
      <c r="CZ105" s="229"/>
      <c r="DA105" s="229"/>
      <c r="DB105" s="229"/>
      <c r="DC105" s="229"/>
      <c r="DD105" s="229"/>
      <c r="DE105" s="229"/>
      <c r="DF105" s="229"/>
      <c r="DG105" s="229"/>
      <c r="DH105" s="229"/>
      <c r="DI105" s="229"/>
      <c r="DJ105" s="229"/>
      <c r="DK105" s="229"/>
      <c r="DL105" s="229"/>
      <c r="DM105" s="229"/>
      <c r="DN105" s="229"/>
      <c r="DO105" s="229"/>
      <c r="DP105" s="229"/>
      <c r="DQ105" s="229"/>
      <c r="DR105" s="229"/>
      <c r="DS105" s="229"/>
      <c r="DT105" s="229"/>
      <c r="DU105" s="229"/>
      <c r="DV105" s="229"/>
      <c r="DW105" s="229"/>
      <c r="DX105" s="229"/>
      <c r="DY105" s="229"/>
      <c r="DZ105" s="229"/>
      <c r="EA105" s="229"/>
      <c r="EB105" s="229"/>
      <c r="EC105" s="229"/>
      <c r="ED105" s="229"/>
      <c r="EE105" s="229"/>
      <c r="EF105" s="229"/>
      <c r="EG105" s="229"/>
      <c r="EH105" s="229"/>
      <c r="EI105" s="229"/>
      <c r="EJ105" s="229"/>
      <c r="EK105" s="229"/>
      <c r="EL105" s="229"/>
      <c r="EM105" s="229"/>
      <c r="EN105" s="229"/>
      <c r="EO105" s="229"/>
      <c r="EP105" s="229"/>
      <c r="EQ105" s="229"/>
      <c r="ER105" s="229"/>
      <c r="ES105" s="229"/>
      <c r="ET105" s="229"/>
      <c r="EU105" s="229"/>
      <c r="EV105" s="229"/>
      <c r="EW105" s="229"/>
      <c r="EX105" s="229"/>
      <c r="EY105" s="229"/>
      <c r="EZ105" s="229"/>
      <c r="FA105" s="229"/>
      <c r="FB105" s="229"/>
      <c r="FC105" s="229"/>
      <c r="FD105" s="229"/>
      <c r="FE105" s="229"/>
      <c r="FF105" s="229"/>
      <c r="FG105" s="229"/>
      <c r="FH105" s="229"/>
      <c r="FI105" s="229"/>
      <c r="FJ105" s="229"/>
      <c r="FK105" s="229"/>
      <c r="FL105" s="229"/>
      <c r="FM105" s="229"/>
      <c r="FN105" s="229"/>
      <c r="FO105" s="229"/>
      <c r="FP105" s="229"/>
      <c r="FQ105" s="229"/>
      <c r="FR105" s="229"/>
      <c r="FS105" s="229"/>
      <c r="FT105" s="229"/>
      <c r="FU105" s="229"/>
      <c r="FV105" s="229"/>
      <c r="FW105" s="229"/>
      <c r="FX105" s="229"/>
      <c r="FY105" s="229"/>
      <c r="FZ105" s="229"/>
      <c r="GA105" s="229"/>
      <c r="GB105" s="229"/>
      <c r="GC105" s="229"/>
      <c r="GD105" s="229"/>
      <c r="GE105" s="229"/>
      <c r="GF105" s="229"/>
      <c r="GG105" s="229"/>
      <c r="GH105" s="229"/>
      <c r="GI105" s="229"/>
      <c r="GJ105" s="229"/>
      <c r="GK105" s="229"/>
      <c r="GL105" s="229"/>
      <c r="GM105" s="229"/>
      <c r="GN105" s="229"/>
      <c r="GO105" s="229"/>
      <c r="GP105" s="229"/>
      <c r="GQ105" s="229"/>
      <c r="GR105" s="229"/>
      <c r="GS105" s="229"/>
      <c r="GT105" s="229"/>
      <c r="GU105" s="229"/>
      <c r="GV105" s="229"/>
      <c r="GW105" s="229"/>
      <c r="GX105" s="229"/>
      <c r="GY105" s="229"/>
      <c r="GZ105" s="229"/>
      <c r="HA105" s="229"/>
      <c r="HB105" s="229"/>
      <c r="HC105" s="229"/>
      <c r="HD105" s="229"/>
      <c r="HE105" s="229"/>
      <c r="HF105" s="229"/>
      <c r="HG105" s="229"/>
      <c r="HH105" s="229"/>
      <c r="HI105" s="229"/>
      <c r="HJ105" s="229"/>
      <c r="HK105" s="229"/>
      <c r="HL105" s="229"/>
      <c r="HM105" s="229"/>
      <c r="HN105" s="229"/>
      <c r="HO105" s="229"/>
      <c r="HP105" s="229"/>
      <c r="HQ105" s="229"/>
      <c r="HR105" s="229"/>
      <c r="HS105" s="229"/>
      <c r="HT105" s="229"/>
      <c r="HU105" s="229"/>
      <c r="HV105" s="229"/>
      <c r="HW105" s="229"/>
      <c r="HX105" s="229"/>
      <c r="HY105" s="229"/>
      <c r="HZ105" s="229"/>
      <c r="IA105" s="229"/>
      <c r="IB105" s="229"/>
      <c r="IC105" s="229"/>
      <c r="ID105" s="229"/>
      <c r="IE105" s="229"/>
      <c r="IF105" s="229"/>
      <c r="IG105" s="229"/>
      <c r="IH105" s="229"/>
      <c r="II105" s="229"/>
      <c r="IJ105" s="229"/>
      <c r="IK105" s="229"/>
      <c r="IL105" s="229"/>
      <c r="IM105" s="229"/>
      <c r="IN105" s="229"/>
      <c r="IO105" s="229"/>
      <c r="IP105" s="229"/>
      <c r="IQ105" s="229"/>
      <c r="IR105" s="229"/>
      <c r="IS105" s="229"/>
      <c r="IT105" s="229"/>
      <c r="IU105" s="229"/>
      <c r="IV105" s="229"/>
      <c r="IW105" s="229"/>
      <c r="IX105" s="229"/>
      <c r="IY105" s="229"/>
      <c r="IZ105" s="229"/>
      <c r="JA105" s="229"/>
      <c r="JB105" s="229"/>
      <c r="JC105" s="229"/>
      <c r="JD105" s="229"/>
      <c r="JE105" s="229"/>
      <c r="JF105" s="229"/>
      <c r="JG105" s="229"/>
      <c r="JH105" s="229"/>
      <c r="JI105" s="229"/>
      <c r="JJ105" s="229"/>
      <c r="JK105" s="229"/>
      <c r="JL105" s="229"/>
      <c r="JM105" s="229"/>
      <c r="JN105" s="229"/>
      <c r="JO105" s="229"/>
      <c r="JP105" s="229"/>
      <c r="JQ105" s="229"/>
      <c r="JR105" s="229"/>
      <c r="JS105" s="229"/>
      <c r="JT105" s="229"/>
      <c r="JU105" s="229"/>
      <c r="JV105" s="229"/>
      <c r="JW105" s="229"/>
      <c r="JX105" s="229"/>
      <c r="JY105" s="229"/>
      <c r="JZ105" s="229"/>
      <c r="KA105" s="229"/>
      <c r="KB105" s="229"/>
      <c r="KC105" s="229"/>
      <c r="KD105" s="229"/>
      <c r="KE105" s="229"/>
      <c r="KF105" s="229"/>
      <c r="KG105" s="229"/>
      <c r="KH105" s="229"/>
      <c r="KI105" s="229"/>
      <c r="KJ105" s="229"/>
      <c r="KK105" s="229"/>
      <c r="KL105" s="229"/>
      <c r="KM105" s="229"/>
      <c r="KN105" s="229"/>
      <c r="KO105" s="229"/>
      <c r="KP105" s="229"/>
      <c r="KQ105" s="229"/>
      <c r="KR105" s="229"/>
      <c r="KS105" s="229"/>
      <c r="KT105" s="229"/>
      <c r="KU105" s="229"/>
      <c r="KV105" s="229"/>
      <c r="KW105" s="229"/>
      <c r="KX105" s="229"/>
      <c r="KY105" s="229"/>
      <c r="KZ105" s="229"/>
      <c r="LA105" s="229"/>
      <c r="LB105" s="229"/>
      <c r="LC105" s="229"/>
      <c r="LD105" s="229"/>
      <c r="LE105" s="229"/>
      <c r="LF105" s="229"/>
      <c r="LG105" s="229"/>
      <c r="LH105" s="229"/>
      <c r="LI105" s="229"/>
      <c r="LJ105" s="229"/>
      <c r="LK105" s="229"/>
      <c r="LL105" s="229"/>
      <c r="LM105" s="229"/>
      <c r="LN105" s="229"/>
      <c r="LO105" s="229"/>
      <c r="LP105" s="229"/>
      <c r="LQ105" s="229"/>
      <c r="LR105" s="229"/>
      <c r="LS105" s="229"/>
      <c r="LT105" s="229"/>
      <c r="LU105" s="229"/>
      <c r="LV105" s="229"/>
      <c r="LW105" s="229"/>
      <c r="LX105" s="229"/>
      <c r="LY105" s="229"/>
      <c r="LZ105" s="229"/>
      <c r="MA105" s="229"/>
      <c r="MB105" s="229"/>
      <c r="MC105" s="229"/>
      <c r="MD105" s="229"/>
      <c r="ME105" s="229"/>
      <c r="MF105" s="229"/>
      <c r="MG105" s="229"/>
      <c r="MH105" s="229"/>
      <c r="MI105" s="229"/>
      <c r="MJ105" s="229"/>
      <c r="MK105" s="229"/>
      <c r="ML105" s="229"/>
      <c r="MM105" s="229"/>
      <c r="MN105" s="229"/>
      <c r="MO105" s="229"/>
      <c r="MP105" s="229"/>
      <c r="MQ105" s="229"/>
      <c r="MR105" s="229"/>
      <c r="MS105" s="229"/>
      <c r="MT105" s="229"/>
      <c r="MU105" s="229"/>
      <c r="MV105" s="229"/>
      <c r="MW105" s="229"/>
      <c r="MX105" s="229"/>
      <c r="MY105" s="229"/>
      <c r="MZ105" s="229"/>
      <c r="NA105" s="229"/>
      <c r="NB105" s="229"/>
      <c r="NC105" s="229"/>
      <c r="ND105" s="229"/>
      <c r="NE105" s="229"/>
      <c r="NF105" s="229"/>
      <c r="NG105" s="229"/>
      <c r="NH105" s="229"/>
      <c r="NI105" s="229"/>
      <c r="NJ105" s="229"/>
      <c r="NK105" s="229"/>
      <c r="NL105" s="229"/>
      <c r="NM105" s="229"/>
      <c r="NN105" s="229"/>
      <c r="NO105" s="229"/>
      <c r="NP105" s="229"/>
      <c r="NQ105" s="229"/>
      <c r="NR105" s="229"/>
      <c r="NS105" s="229"/>
      <c r="NT105" s="229"/>
      <c r="NU105" s="229"/>
      <c r="NV105" s="229"/>
      <c r="NW105" s="229"/>
      <c r="NX105" s="229"/>
      <c r="NY105" s="229"/>
      <c r="NZ105" s="229"/>
      <c r="OA105" s="229"/>
      <c r="OB105" s="229"/>
      <c r="OC105" s="229"/>
      <c r="OD105" s="229"/>
      <c r="OE105" s="229"/>
      <c r="OF105" s="229"/>
      <c r="OG105" s="229"/>
      <c r="OH105" s="229"/>
      <c r="OI105" s="229"/>
      <c r="OJ105" s="229"/>
      <c r="OK105" s="229"/>
      <c r="OL105" s="229"/>
      <c r="OM105" s="229"/>
      <c r="ON105" s="229"/>
      <c r="OO105" s="229"/>
      <c r="OP105" s="229"/>
      <c r="OQ105" s="229"/>
      <c r="OR105" s="229"/>
      <c r="OS105" s="229"/>
      <c r="OT105" s="229"/>
      <c r="OU105" s="229"/>
      <c r="OV105" s="229"/>
      <c r="OW105" s="229"/>
      <c r="OX105" s="229"/>
      <c r="OY105" s="229"/>
      <c r="OZ105" s="229"/>
      <c r="PA105" s="229"/>
      <c r="PB105" s="229"/>
      <c r="PC105" s="229"/>
      <c r="PD105" s="229"/>
      <c r="PE105" s="229"/>
      <c r="PF105" s="229"/>
      <c r="PG105" s="229"/>
      <c r="PH105" s="229"/>
      <c r="PI105" s="229"/>
      <c r="PJ105" s="229"/>
      <c r="PK105" s="229"/>
      <c r="PL105" s="229"/>
      <c r="PM105" s="229"/>
      <c r="PN105" s="229"/>
      <c r="PO105" s="229"/>
      <c r="PP105" s="229"/>
      <c r="PQ105" s="229"/>
      <c r="PR105" s="229"/>
      <c r="PS105" s="229"/>
      <c r="PT105" s="229"/>
      <c r="PU105" s="229"/>
      <c r="PV105" s="229"/>
      <c r="PW105" s="229"/>
      <c r="PX105" s="229"/>
      <c r="PY105" s="229"/>
      <c r="PZ105" s="229"/>
      <c r="QA105" s="229"/>
      <c r="QB105" s="229"/>
      <c r="QC105" s="229"/>
      <c r="QD105" s="229"/>
      <c r="QE105" s="229"/>
      <c r="QF105" s="229"/>
      <c r="QG105" s="229"/>
      <c r="QH105" s="229"/>
      <c r="QI105" s="229"/>
      <c r="QJ105" s="229"/>
      <c r="QK105" s="229"/>
      <c r="QL105" s="229"/>
      <c r="QM105" s="229"/>
      <c r="QN105" s="229"/>
      <c r="QO105" s="229"/>
      <c r="QP105" s="229"/>
      <c r="QQ105" s="229"/>
      <c r="QR105" s="229"/>
      <c r="QS105" s="229"/>
      <c r="QT105" s="229"/>
      <c r="QU105" s="229"/>
      <c r="QV105" s="229"/>
      <c r="QW105" s="229"/>
      <c r="QX105" s="229"/>
      <c r="QY105" s="229"/>
      <c r="QZ105" s="229"/>
      <c r="RA105" s="229"/>
      <c r="RB105" s="229"/>
      <c r="RC105" s="229"/>
      <c r="RD105" s="229"/>
      <c r="RE105" s="229"/>
      <c r="RF105" s="229"/>
      <c r="RG105" s="229"/>
      <c r="RH105" s="229"/>
      <c r="RI105" s="229"/>
      <c r="RJ105" s="229"/>
      <c r="RK105" s="229"/>
      <c r="RL105" s="229"/>
      <c r="RM105" s="229"/>
      <c r="RN105" s="229"/>
      <c r="RO105" s="229"/>
      <c r="RP105" s="229"/>
      <c r="RQ105" s="229"/>
      <c r="RR105" s="229"/>
      <c r="RS105" s="229"/>
      <c r="RT105" s="229"/>
      <c r="RU105" s="229"/>
      <c r="RV105" s="229"/>
      <c r="RW105" s="229"/>
      <c r="RX105" s="229"/>
      <c r="RY105" s="229"/>
      <c r="RZ105" s="229"/>
      <c r="SA105" s="229"/>
      <c r="SB105" s="229"/>
      <c r="SC105" s="229"/>
      <c r="SD105" s="229"/>
      <c r="SE105" s="229"/>
      <c r="SF105" s="229"/>
      <c r="SG105" s="229"/>
      <c r="SH105" s="229"/>
      <c r="SI105" s="229"/>
      <c r="SJ105" s="229"/>
      <c r="SK105" s="229"/>
      <c r="SL105" s="229"/>
      <c r="SM105" s="229"/>
      <c r="SN105" s="229"/>
      <c r="SO105" s="229"/>
      <c r="SP105" s="229"/>
      <c r="SQ105" s="229"/>
      <c r="SR105" s="229"/>
      <c r="SS105" s="229"/>
      <c r="ST105" s="229"/>
      <c r="SU105" s="229"/>
      <c r="SV105" s="229"/>
      <c r="SW105" s="229"/>
      <c r="SX105" s="229"/>
      <c r="SY105" s="229"/>
      <c r="SZ105" s="229"/>
      <c r="TA105" s="229"/>
      <c r="TB105" s="229"/>
      <c r="TC105" s="229"/>
    </row>
    <row r="106" spans="1:523" s="64" customFormat="1" ht="18.75" x14ac:dyDescent="0.3">
      <c r="A106" s="62"/>
      <c r="B106" s="62"/>
      <c r="C106" s="62">
        <v>4263</v>
      </c>
      <c r="D106" s="62"/>
      <c r="E106" s="192" t="s">
        <v>133</v>
      </c>
      <c r="H106" s="179">
        <f t="shared" si="63"/>
        <v>200</v>
      </c>
      <c r="I106" s="184">
        <f t="shared" si="99"/>
        <v>0</v>
      </c>
      <c r="J106" s="184">
        <f t="shared" si="99"/>
        <v>0</v>
      </c>
      <c r="K106" s="184">
        <f t="shared" si="99"/>
        <v>0</v>
      </c>
      <c r="L106" s="184">
        <f t="shared" si="99"/>
        <v>200</v>
      </c>
      <c r="M106" s="184">
        <f t="shared" si="99"/>
        <v>0</v>
      </c>
      <c r="N106" s="184">
        <f t="shared" si="99"/>
        <v>0</v>
      </c>
      <c r="O106" s="179">
        <f t="shared" si="68"/>
        <v>0</v>
      </c>
      <c r="P106" s="184">
        <f t="shared" si="99"/>
        <v>0</v>
      </c>
      <c r="Q106" s="184">
        <f t="shared" si="99"/>
        <v>0</v>
      </c>
      <c r="R106" s="184">
        <f t="shared" si="99"/>
        <v>0</v>
      </c>
      <c r="S106" s="184">
        <f t="shared" si="99"/>
        <v>0</v>
      </c>
      <c r="T106" s="184">
        <f t="shared" si="99"/>
        <v>0</v>
      </c>
      <c r="U106" s="184">
        <f t="shared" si="99"/>
        <v>0</v>
      </c>
      <c r="V106" s="184">
        <f t="shared" si="99"/>
        <v>0</v>
      </c>
      <c r="W106" s="61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0"/>
      <c r="BM106" s="230"/>
      <c r="BN106" s="230"/>
      <c r="BO106" s="230"/>
      <c r="BP106" s="230"/>
      <c r="BQ106" s="230"/>
      <c r="BR106" s="230"/>
      <c r="BS106" s="230"/>
      <c r="BT106" s="230"/>
      <c r="BU106" s="230"/>
      <c r="BV106" s="230"/>
      <c r="BW106" s="230"/>
      <c r="BX106" s="230"/>
      <c r="BY106" s="230"/>
      <c r="BZ106" s="230"/>
      <c r="CA106" s="230"/>
      <c r="CB106" s="230"/>
      <c r="CC106" s="230"/>
      <c r="CD106" s="230"/>
      <c r="CE106" s="230"/>
      <c r="CF106" s="230"/>
      <c r="CG106" s="230"/>
      <c r="CH106" s="230"/>
      <c r="CI106" s="230"/>
      <c r="CJ106" s="230"/>
      <c r="CK106" s="230"/>
      <c r="CL106" s="230"/>
      <c r="CM106" s="230"/>
      <c r="CN106" s="230"/>
      <c r="CO106" s="230"/>
      <c r="CP106" s="230"/>
      <c r="CQ106" s="230"/>
      <c r="CR106" s="230"/>
      <c r="CS106" s="230"/>
      <c r="CT106" s="230"/>
      <c r="CU106" s="230"/>
      <c r="CV106" s="230"/>
      <c r="CW106" s="230"/>
      <c r="CX106" s="230"/>
      <c r="CY106" s="230"/>
      <c r="CZ106" s="230"/>
      <c r="DA106" s="230"/>
      <c r="DB106" s="230"/>
      <c r="DC106" s="230"/>
      <c r="DD106" s="230"/>
      <c r="DE106" s="230"/>
      <c r="DF106" s="230"/>
      <c r="DG106" s="230"/>
      <c r="DH106" s="230"/>
      <c r="DI106" s="230"/>
      <c r="DJ106" s="230"/>
      <c r="DK106" s="230"/>
      <c r="DL106" s="230"/>
      <c r="DM106" s="230"/>
      <c r="DN106" s="230"/>
      <c r="DO106" s="230"/>
      <c r="DP106" s="230"/>
      <c r="DQ106" s="230"/>
      <c r="DR106" s="230"/>
      <c r="DS106" s="230"/>
      <c r="DT106" s="230"/>
      <c r="DU106" s="230"/>
      <c r="DV106" s="230"/>
      <c r="DW106" s="230"/>
      <c r="DX106" s="230"/>
      <c r="DY106" s="230"/>
      <c r="DZ106" s="230"/>
      <c r="EA106" s="230"/>
      <c r="EB106" s="230"/>
      <c r="EC106" s="230"/>
      <c r="ED106" s="230"/>
      <c r="EE106" s="230"/>
      <c r="EF106" s="230"/>
      <c r="EG106" s="230"/>
      <c r="EH106" s="230"/>
      <c r="EI106" s="230"/>
      <c r="EJ106" s="230"/>
      <c r="EK106" s="230"/>
      <c r="EL106" s="230"/>
      <c r="EM106" s="230"/>
      <c r="EN106" s="230"/>
      <c r="EO106" s="230"/>
      <c r="EP106" s="230"/>
      <c r="EQ106" s="230"/>
      <c r="ER106" s="230"/>
      <c r="ES106" s="230"/>
      <c r="ET106" s="230"/>
      <c r="EU106" s="230"/>
      <c r="EV106" s="230"/>
      <c r="EW106" s="230"/>
      <c r="EX106" s="230"/>
      <c r="EY106" s="230"/>
      <c r="EZ106" s="230"/>
      <c r="FA106" s="230"/>
      <c r="FB106" s="230"/>
      <c r="FC106" s="230"/>
      <c r="FD106" s="230"/>
      <c r="FE106" s="230"/>
      <c r="FF106" s="230"/>
      <c r="FG106" s="230"/>
      <c r="FH106" s="230"/>
      <c r="FI106" s="230"/>
      <c r="FJ106" s="230"/>
      <c r="FK106" s="230"/>
      <c r="FL106" s="230"/>
      <c r="FM106" s="230"/>
      <c r="FN106" s="230"/>
      <c r="FO106" s="230"/>
      <c r="FP106" s="230"/>
      <c r="FQ106" s="230"/>
      <c r="FR106" s="230"/>
      <c r="FS106" s="230"/>
      <c r="FT106" s="230"/>
      <c r="FU106" s="230"/>
      <c r="FV106" s="230"/>
      <c r="FW106" s="230"/>
      <c r="FX106" s="230"/>
      <c r="FY106" s="230"/>
      <c r="FZ106" s="230"/>
      <c r="GA106" s="230"/>
      <c r="GB106" s="230"/>
      <c r="GC106" s="230"/>
      <c r="GD106" s="230"/>
      <c r="GE106" s="230"/>
      <c r="GF106" s="230"/>
      <c r="GG106" s="230"/>
      <c r="GH106" s="230"/>
      <c r="GI106" s="230"/>
      <c r="GJ106" s="230"/>
      <c r="GK106" s="230"/>
      <c r="GL106" s="230"/>
      <c r="GM106" s="230"/>
      <c r="GN106" s="230"/>
      <c r="GO106" s="230"/>
      <c r="GP106" s="230"/>
      <c r="GQ106" s="230"/>
      <c r="GR106" s="230"/>
      <c r="GS106" s="230"/>
      <c r="GT106" s="230"/>
      <c r="GU106" s="230"/>
      <c r="GV106" s="230"/>
      <c r="GW106" s="230"/>
      <c r="GX106" s="230"/>
      <c r="GY106" s="230"/>
      <c r="GZ106" s="230"/>
      <c r="HA106" s="230"/>
      <c r="HB106" s="230"/>
      <c r="HC106" s="230"/>
      <c r="HD106" s="230"/>
      <c r="HE106" s="230"/>
      <c r="HF106" s="230"/>
      <c r="HG106" s="230"/>
      <c r="HH106" s="230"/>
      <c r="HI106" s="230"/>
      <c r="HJ106" s="230"/>
      <c r="HK106" s="230"/>
      <c r="HL106" s="230"/>
      <c r="HM106" s="230"/>
      <c r="HN106" s="230"/>
      <c r="HO106" s="230"/>
      <c r="HP106" s="230"/>
      <c r="HQ106" s="230"/>
      <c r="HR106" s="230"/>
      <c r="HS106" s="230"/>
      <c r="HT106" s="230"/>
      <c r="HU106" s="230"/>
      <c r="HV106" s="230"/>
      <c r="HW106" s="230"/>
      <c r="HX106" s="230"/>
      <c r="HY106" s="230"/>
      <c r="HZ106" s="230"/>
      <c r="IA106" s="230"/>
      <c r="IB106" s="230"/>
      <c r="IC106" s="230"/>
      <c r="ID106" s="230"/>
      <c r="IE106" s="230"/>
      <c r="IF106" s="230"/>
      <c r="IG106" s="230"/>
      <c r="IH106" s="230"/>
      <c r="II106" s="230"/>
      <c r="IJ106" s="230"/>
      <c r="IK106" s="230"/>
      <c r="IL106" s="230"/>
      <c r="IM106" s="230"/>
      <c r="IN106" s="230"/>
      <c r="IO106" s="230"/>
      <c r="IP106" s="230"/>
      <c r="IQ106" s="230"/>
      <c r="IR106" s="230"/>
      <c r="IS106" s="230"/>
      <c r="IT106" s="230"/>
      <c r="IU106" s="230"/>
      <c r="IV106" s="230"/>
      <c r="IW106" s="230"/>
      <c r="IX106" s="230"/>
      <c r="IY106" s="230"/>
      <c r="IZ106" s="230"/>
      <c r="JA106" s="230"/>
      <c r="JB106" s="230"/>
      <c r="JC106" s="230"/>
      <c r="JD106" s="230"/>
      <c r="JE106" s="230"/>
      <c r="JF106" s="230"/>
      <c r="JG106" s="230"/>
      <c r="JH106" s="230"/>
      <c r="JI106" s="230"/>
      <c r="JJ106" s="230"/>
      <c r="JK106" s="230"/>
      <c r="JL106" s="230"/>
      <c r="JM106" s="230"/>
      <c r="JN106" s="230"/>
      <c r="JO106" s="230"/>
      <c r="JP106" s="230"/>
      <c r="JQ106" s="230"/>
      <c r="JR106" s="230"/>
      <c r="JS106" s="230"/>
      <c r="JT106" s="230"/>
      <c r="JU106" s="230"/>
      <c r="JV106" s="230"/>
      <c r="JW106" s="230"/>
      <c r="JX106" s="230"/>
      <c r="JY106" s="230"/>
      <c r="JZ106" s="230"/>
      <c r="KA106" s="230"/>
      <c r="KB106" s="230"/>
      <c r="KC106" s="230"/>
      <c r="KD106" s="230"/>
      <c r="KE106" s="230"/>
      <c r="KF106" s="230"/>
      <c r="KG106" s="230"/>
      <c r="KH106" s="230"/>
      <c r="KI106" s="230"/>
      <c r="KJ106" s="230"/>
      <c r="KK106" s="230"/>
      <c r="KL106" s="230"/>
      <c r="KM106" s="230"/>
      <c r="KN106" s="230"/>
      <c r="KO106" s="230"/>
      <c r="KP106" s="230"/>
      <c r="KQ106" s="230"/>
      <c r="KR106" s="230"/>
      <c r="KS106" s="230"/>
      <c r="KT106" s="230"/>
      <c r="KU106" s="230"/>
      <c r="KV106" s="230"/>
      <c r="KW106" s="230"/>
      <c r="KX106" s="230"/>
      <c r="KY106" s="230"/>
      <c r="KZ106" s="230"/>
      <c r="LA106" s="230"/>
      <c r="LB106" s="230"/>
      <c r="LC106" s="230"/>
      <c r="LD106" s="230"/>
      <c r="LE106" s="230"/>
      <c r="LF106" s="230"/>
      <c r="LG106" s="230"/>
      <c r="LH106" s="230"/>
      <c r="LI106" s="230"/>
      <c r="LJ106" s="230"/>
      <c r="LK106" s="230"/>
      <c r="LL106" s="230"/>
      <c r="LM106" s="230"/>
      <c r="LN106" s="230"/>
      <c r="LO106" s="230"/>
      <c r="LP106" s="230"/>
      <c r="LQ106" s="230"/>
      <c r="LR106" s="230"/>
      <c r="LS106" s="230"/>
      <c r="LT106" s="230"/>
      <c r="LU106" s="230"/>
      <c r="LV106" s="230"/>
      <c r="LW106" s="230"/>
      <c r="LX106" s="230"/>
      <c r="LY106" s="230"/>
      <c r="LZ106" s="230"/>
      <c r="MA106" s="230"/>
      <c r="MB106" s="230"/>
      <c r="MC106" s="230"/>
      <c r="MD106" s="230"/>
      <c r="ME106" s="230"/>
      <c r="MF106" s="230"/>
      <c r="MG106" s="230"/>
      <c r="MH106" s="230"/>
      <c r="MI106" s="230"/>
      <c r="MJ106" s="230"/>
      <c r="MK106" s="230"/>
      <c r="ML106" s="230"/>
      <c r="MM106" s="230"/>
      <c r="MN106" s="230"/>
      <c r="MO106" s="230"/>
      <c r="MP106" s="230"/>
      <c r="MQ106" s="230"/>
      <c r="MR106" s="230"/>
      <c r="MS106" s="230"/>
      <c r="MT106" s="230"/>
      <c r="MU106" s="230"/>
      <c r="MV106" s="230"/>
      <c r="MW106" s="230"/>
      <c r="MX106" s="230"/>
      <c r="MY106" s="230"/>
      <c r="MZ106" s="230"/>
      <c r="NA106" s="230"/>
      <c r="NB106" s="230"/>
      <c r="NC106" s="230"/>
      <c r="ND106" s="230"/>
      <c r="NE106" s="230"/>
      <c r="NF106" s="230"/>
      <c r="NG106" s="230"/>
      <c r="NH106" s="230"/>
      <c r="NI106" s="230"/>
      <c r="NJ106" s="230"/>
      <c r="NK106" s="230"/>
      <c r="NL106" s="230"/>
      <c r="NM106" s="230"/>
      <c r="NN106" s="230"/>
      <c r="NO106" s="230"/>
      <c r="NP106" s="230"/>
      <c r="NQ106" s="230"/>
      <c r="NR106" s="230"/>
      <c r="NS106" s="230"/>
      <c r="NT106" s="230"/>
      <c r="NU106" s="230"/>
      <c r="NV106" s="230"/>
      <c r="NW106" s="230"/>
      <c r="NX106" s="230"/>
      <c r="NY106" s="230"/>
      <c r="NZ106" s="230"/>
      <c r="OA106" s="230"/>
      <c r="OB106" s="230"/>
      <c r="OC106" s="230"/>
      <c r="OD106" s="230"/>
      <c r="OE106" s="230"/>
      <c r="OF106" s="230"/>
      <c r="OG106" s="230"/>
      <c r="OH106" s="230"/>
      <c r="OI106" s="230"/>
      <c r="OJ106" s="230"/>
      <c r="OK106" s="230"/>
      <c r="OL106" s="230"/>
      <c r="OM106" s="230"/>
      <c r="ON106" s="230"/>
      <c r="OO106" s="230"/>
      <c r="OP106" s="230"/>
      <c r="OQ106" s="230"/>
      <c r="OR106" s="230"/>
      <c r="OS106" s="230"/>
      <c r="OT106" s="230"/>
      <c r="OU106" s="230"/>
      <c r="OV106" s="230"/>
      <c r="OW106" s="230"/>
      <c r="OX106" s="230"/>
      <c r="OY106" s="230"/>
      <c r="OZ106" s="230"/>
      <c r="PA106" s="230"/>
      <c r="PB106" s="230"/>
      <c r="PC106" s="230"/>
      <c r="PD106" s="230"/>
      <c r="PE106" s="230"/>
      <c r="PF106" s="230"/>
      <c r="PG106" s="230"/>
      <c r="PH106" s="230"/>
      <c r="PI106" s="230"/>
      <c r="PJ106" s="230"/>
      <c r="PK106" s="230"/>
      <c r="PL106" s="230"/>
      <c r="PM106" s="230"/>
      <c r="PN106" s="230"/>
      <c r="PO106" s="230"/>
      <c r="PP106" s="230"/>
      <c r="PQ106" s="230"/>
      <c r="PR106" s="230"/>
      <c r="PS106" s="230"/>
      <c r="PT106" s="230"/>
      <c r="PU106" s="230"/>
      <c r="PV106" s="230"/>
      <c r="PW106" s="230"/>
      <c r="PX106" s="230"/>
      <c r="PY106" s="230"/>
      <c r="PZ106" s="230"/>
      <c r="QA106" s="230"/>
      <c r="QB106" s="230"/>
      <c r="QC106" s="230"/>
      <c r="QD106" s="230"/>
      <c r="QE106" s="230"/>
      <c r="QF106" s="230"/>
      <c r="QG106" s="230"/>
      <c r="QH106" s="230"/>
      <c r="QI106" s="230"/>
      <c r="QJ106" s="230"/>
      <c r="QK106" s="230"/>
      <c r="QL106" s="230"/>
      <c r="QM106" s="230"/>
      <c r="QN106" s="230"/>
      <c r="QO106" s="230"/>
      <c r="QP106" s="230"/>
      <c r="QQ106" s="230"/>
      <c r="QR106" s="230"/>
      <c r="QS106" s="230"/>
      <c r="QT106" s="230"/>
      <c r="QU106" s="230"/>
      <c r="QV106" s="230"/>
      <c r="QW106" s="230"/>
      <c r="QX106" s="230"/>
      <c r="QY106" s="230"/>
      <c r="QZ106" s="230"/>
      <c r="RA106" s="230"/>
      <c r="RB106" s="230"/>
      <c r="RC106" s="230"/>
      <c r="RD106" s="230"/>
      <c r="RE106" s="230"/>
      <c r="RF106" s="230"/>
      <c r="RG106" s="230"/>
      <c r="RH106" s="230"/>
      <c r="RI106" s="230"/>
      <c r="RJ106" s="230"/>
      <c r="RK106" s="230"/>
      <c r="RL106" s="230"/>
      <c r="RM106" s="230"/>
      <c r="RN106" s="230"/>
      <c r="RO106" s="230"/>
      <c r="RP106" s="230"/>
      <c r="RQ106" s="230"/>
      <c r="RR106" s="230"/>
      <c r="RS106" s="230"/>
      <c r="RT106" s="230"/>
      <c r="RU106" s="230"/>
      <c r="RV106" s="230"/>
      <c r="RW106" s="230"/>
      <c r="RX106" s="230"/>
      <c r="RY106" s="230"/>
      <c r="RZ106" s="230"/>
      <c r="SA106" s="230"/>
      <c r="SB106" s="230"/>
      <c r="SC106" s="230"/>
      <c r="SD106" s="230"/>
      <c r="SE106" s="230"/>
      <c r="SF106" s="230"/>
      <c r="SG106" s="230"/>
      <c r="SH106" s="230"/>
      <c r="SI106" s="230"/>
      <c r="SJ106" s="230"/>
      <c r="SK106" s="230"/>
      <c r="SL106" s="230"/>
      <c r="SM106" s="230"/>
      <c r="SN106" s="230"/>
      <c r="SO106" s="230"/>
      <c r="SP106" s="230"/>
      <c r="SQ106" s="230"/>
      <c r="SR106" s="230"/>
      <c r="SS106" s="230"/>
      <c r="ST106" s="230"/>
      <c r="SU106" s="230"/>
      <c r="SV106" s="230"/>
      <c r="SW106" s="230"/>
      <c r="SX106" s="230"/>
      <c r="SY106" s="230"/>
      <c r="SZ106" s="230"/>
      <c r="TA106" s="230"/>
      <c r="TB106" s="230"/>
      <c r="TC106" s="230"/>
    </row>
    <row r="107" spans="1:523" s="58" customFormat="1" ht="18.75" x14ac:dyDescent="0.3">
      <c r="A107" s="65"/>
      <c r="B107" s="65"/>
      <c r="C107" s="66"/>
      <c r="D107" s="65">
        <v>42632</v>
      </c>
      <c r="E107" s="189" t="s">
        <v>134</v>
      </c>
      <c r="H107" s="181">
        <f t="shared" si="63"/>
        <v>200</v>
      </c>
      <c r="I107" s="182"/>
      <c r="J107" s="183"/>
      <c r="K107" s="183"/>
      <c r="L107" s="183">
        <v>200</v>
      </c>
      <c r="M107" s="183"/>
      <c r="N107" s="183"/>
      <c r="O107" s="181">
        <f t="shared" si="68"/>
        <v>0</v>
      </c>
      <c r="P107" s="182"/>
      <c r="Q107" s="183"/>
      <c r="R107" s="183"/>
      <c r="S107" s="183">
        <v>0</v>
      </c>
      <c r="T107" s="183"/>
      <c r="U107" s="183"/>
      <c r="V107" s="183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  <c r="EF107" s="231"/>
      <c r="EG107" s="231"/>
      <c r="EH107" s="231"/>
      <c r="EI107" s="231"/>
      <c r="EJ107" s="231"/>
      <c r="EK107" s="231"/>
      <c r="EL107" s="231"/>
      <c r="EM107" s="231"/>
      <c r="EN107" s="231"/>
      <c r="EO107" s="231"/>
      <c r="EP107" s="231"/>
      <c r="EQ107" s="231"/>
      <c r="ER107" s="231"/>
      <c r="ES107" s="231"/>
      <c r="ET107" s="231"/>
      <c r="EU107" s="231"/>
      <c r="EV107" s="231"/>
      <c r="EW107" s="231"/>
      <c r="EX107" s="231"/>
      <c r="EY107" s="231"/>
      <c r="EZ107" s="231"/>
      <c r="FA107" s="231"/>
      <c r="FB107" s="231"/>
      <c r="FC107" s="231"/>
      <c r="FD107" s="231"/>
      <c r="FE107" s="231"/>
      <c r="FF107" s="231"/>
      <c r="FG107" s="231"/>
      <c r="FH107" s="231"/>
      <c r="FI107" s="231"/>
      <c r="FJ107" s="231"/>
      <c r="FK107" s="231"/>
      <c r="FL107" s="231"/>
      <c r="FM107" s="231"/>
      <c r="FN107" s="231"/>
      <c r="FO107" s="231"/>
      <c r="FP107" s="231"/>
      <c r="FQ107" s="231"/>
      <c r="FR107" s="231"/>
      <c r="FS107" s="231"/>
      <c r="FT107" s="231"/>
      <c r="FU107" s="231"/>
      <c r="FV107" s="231"/>
      <c r="FW107" s="231"/>
      <c r="FX107" s="231"/>
      <c r="FY107" s="231"/>
      <c r="FZ107" s="231"/>
      <c r="GA107" s="231"/>
      <c r="GB107" s="231"/>
      <c r="GC107" s="231"/>
      <c r="GD107" s="231"/>
      <c r="GE107" s="231"/>
      <c r="GF107" s="231"/>
      <c r="GG107" s="231"/>
      <c r="GH107" s="231"/>
      <c r="GI107" s="231"/>
      <c r="GJ107" s="231"/>
      <c r="GK107" s="231"/>
      <c r="GL107" s="231"/>
      <c r="GM107" s="231"/>
      <c r="GN107" s="231"/>
      <c r="GO107" s="231"/>
      <c r="GP107" s="231"/>
      <c r="GQ107" s="231"/>
      <c r="GR107" s="231"/>
      <c r="GS107" s="231"/>
      <c r="GT107" s="231"/>
      <c r="GU107" s="231"/>
      <c r="GV107" s="231"/>
      <c r="GW107" s="231"/>
      <c r="GX107" s="231"/>
      <c r="GY107" s="231"/>
      <c r="GZ107" s="231"/>
      <c r="HA107" s="231"/>
      <c r="HB107" s="231"/>
      <c r="HC107" s="231"/>
      <c r="HD107" s="231"/>
      <c r="HE107" s="231"/>
      <c r="HF107" s="231"/>
      <c r="HG107" s="231"/>
      <c r="HH107" s="231"/>
      <c r="HI107" s="231"/>
      <c r="HJ107" s="231"/>
      <c r="HK107" s="231"/>
      <c r="HL107" s="231"/>
      <c r="HM107" s="231"/>
      <c r="HN107" s="231"/>
      <c r="HO107" s="231"/>
      <c r="HP107" s="231"/>
      <c r="HQ107" s="231"/>
      <c r="HR107" s="231"/>
      <c r="HS107" s="231"/>
      <c r="HT107" s="231"/>
      <c r="HU107" s="231"/>
      <c r="HV107" s="231"/>
      <c r="HW107" s="231"/>
      <c r="HX107" s="231"/>
      <c r="HY107" s="231"/>
      <c r="HZ107" s="231"/>
      <c r="IA107" s="231"/>
      <c r="IB107" s="231"/>
      <c r="IC107" s="231"/>
      <c r="ID107" s="231"/>
      <c r="IE107" s="231"/>
      <c r="IF107" s="231"/>
      <c r="IG107" s="231"/>
      <c r="IH107" s="231"/>
      <c r="II107" s="231"/>
      <c r="IJ107" s="231"/>
      <c r="IK107" s="231"/>
      <c r="IL107" s="231"/>
      <c r="IM107" s="231"/>
      <c r="IN107" s="231"/>
      <c r="IO107" s="231"/>
      <c r="IP107" s="231"/>
      <c r="IQ107" s="231"/>
      <c r="IR107" s="231"/>
      <c r="IS107" s="231"/>
      <c r="IT107" s="231"/>
      <c r="IU107" s="231"/>
      <c r="IV107" s="231"/>
      <c r="IW107" s="231"/>
      <c r="IX107" s="231"/>
      <c r="IY107" s="231"/>
      <c r="IZ107" s="231"/>
      <c r="JA107" s="231"/>
      <c r="JB107" s="231"/>
      <c r="JC107" s="231"/>
      <c r="JD107" s="231"/>
      <c r="JE107" s="231"/>
      <c r="JF107" s="231"/>
      <c r="JG107" s="231"/>
      <c r="JH107" s="231"/>
      <c r="JI107" s="231"/>
      <c r="JJ107" s="231"/>
      <c r="JK107" s="231"/>
      <c r="JL107" s="231"/>
      <c r="JM107" s="231"/>
      <c r="JN107" s="231"/>
      <c r="JO107" s="231"/>
      <c r="JP107" s="231"/>
      <c r="JQ107" s="231"/>
      <c r="JR107" s="231"/>
      <c r="JS107" s="231"/>
      <c r="JT107" s="231"/>
      <c r="JU107" s="231"/>
      <c r="JV107" s="231"/>
      <c r="JW107" s="231"/>
      <c r="JX107" s="231"/>
      <c r="JY107" s="231"/>
      <c r="JZ107" s="231"/>
      <c r="KA107" s="231"/>
      <c r="KB107" s="231"/>
      <c r="KC107" s="231"/>
      <c r="KD107" s="231"/>
      <c r="KE107" s="231"/>
      <c r="KF107" s="231"/>
      <c r="KG107" s="231"/>
      <c r="KH107" s="231"/>
      <c r="KI107" s="231"/>
      <c r="KJ107" s="231"/>
      <c r="KK107" s="231"/>
      <c r="KL107" s="231"/>
      <c r="KM107" s="231"/>
      <c r="KN107" s="231"/>
      <c r="KO107" s="231"/>
      <c r="KP107" s="231"/>
      <c r="KQ107" s="231"/>
      <c r="KR107" s="231"/>
      <c r="KS107" s="231"/>
      <c r="KT107" s="231"/>
      <c r="KU107" s="231"/>
      <c r="KV107" s="231"/>
      <c r="KW107" s="231"/>
      <c r="KX107" s="231"/>
      <c r="KY107" s="231"/>
      <c r="KZ107" s="231"/>
      <c r="LA107" s="231"/>
      <c r="LB107" s="231"/>
      <c r="LC107" s="231"/>
      <c r="LD107" s="231"/>
      <c r="LE107" s="231"/>
      <c r="LF107" s="231"/>
      <c r="LG107" s="231"/>
      <c r="LH107" s="231"/>
      <c r="LI107" s="231"/>
      <c r="LJ107" s="231"/>
      <c r="LK107" s="231"/>
      <c r="LL107" s="231"/>
      <c r="LM107" s="231"/>
      <c r="LN107" s="231"/>
      <c r="LO107" s="231"/>
      <c r="LP107" s="231"/>
      <c r="LQ107" s="231"/>
      <c r="LR107" s="231"/>
      <c r="LS107" s="231"/>
      <c r="LT107" s="231"/>
      <c r="LU107" s="231"/>
      <c r="LV107" s="231"/>
      <c r="LW107" s="231"/>
      <c r="LX107" s="231"/>
      <c r="LY107" s="231"/>
      <c r="LZ107" s="231"/>
      <c r="MA107" s="231"/>
      <c r="MB107" s="231"/>
      <c r="MC107" s="231"/>
      <c r="MD107" s="231"/>
      <c r="ME107" s="231"/>
      <c r="MF107" s="231"/>
      <c r="MG107" s="231"/>
      <c r="MH107" s="231"/>
      <c r="MI107" s="231"/>
      <c r="MJ107" s="231"/>
      <c r="MK107" s="231"/>
      <c r="ML107" s="231"/>
      <c r="MM107" s="231"/>
      <c r="MN107" s="231"/>
      <c r="MO107" s="231"/>
      <c r="MP107" s="231"/>
      <c r="MQ107" s="231"/>
      <c r="MR107" s="231"/>
      <c r="MS107" s="231"/>
      <c r="MT107" s="231"/>
      <c r="MU107" s="231"/>
      <c r="MV107" s="231"/>
      <c r="MW107" s="231"/>
      <c r="MX107" s="231"/>
      <c r="MY107" s="231"/>
      <c r="MZ107" s="231"/>
      <c r="NA107" s="231"/>
      <c r="NB107" s="231"/>
      <c r="NC107" s="231"/>
      <c r="ND107" s="231"/>
      <c r="NE107" s="231"/>
      <c r="NF107" s="231"/>
      <c r="NG107" s="231"/>
      <c r="NH107" s="231"/>
      <c r="NI107" s="231"/>
      <c r="NJ107" s="231"/>
      <c r="NK107" s="231"/>
      <c r="NL107" s="231"/>
      <c r="NM107" s="231"/>
      <c r="NN107" s="231"/>
      <c r="NO107" s="231"/>
      <c r="NP107" s="231"/>
      <c r="NQ107" s="231"/>
      <c r="NR107" s="231"/>
      <c r="NS107" s="231"/>
      <c r="NT107" s="231"/>
      <c r="NU107" s="231"/>
      <c r="NV107" s="231"/>
      <c r="NW107" s="231"/>
      <c r="NX107" s="231"/>
      <c r="NY107" s="231"/>
      <c r="NZ107" s="231"/>
      <c r="OA107" s="231"/>
      <c r="OB107" s="231"/>
      <c r="OC107" s="231"/>
      <c r="OD107" s="231"/>
      <c r="OE107" s="231"/>
      <c r="OF107" s="231"/>
      <c r="OG107" s="231"/>
      <c r="OH107" s="231"/>
      <c r="OI107" s="231"/>
      <c r="OJ107" s="231"/>
      <c r="OK107" s="231"/>
      <c r="OL107" s="231"/>
      <c r="OM107" s="231"/>
      <c r="ON107" s="231"/>
      <c r="OO107" s="231"/>
      <c r="OP107" s="231"/>
      <c r="OQ107" s="231"/>
      <c r="OR107" s="231"/>
      <c r="OS107" s="231"/>
      <c r="OT107" s="231"/>
      <c r="OU107" s="231"/>
      <c r="OV107" s="231"/>
      <c r="OW107" s="231"/>
      <c r="OX107" s="231"/>
      <c r="OY107" s="231"/>
      <c r="OZ107" s="231"/>
      <c r="PA107" s="231"/>
      <c r="PB107" s="231"/>
      <c r="PC107" s="231"/>
      <c r="PD107" s="231"/>
      <c r="PE107" s="231"/>
      <c r="PF107" s="231"/>
      <c r="PG107" s="231"/>
      <c r="PH107" s="231"/>
      <c r="PI107" s="231"/>
      <c r="PJ107" s="231"/>
      <c r="PK107" s="231"/>
      <c r="PL107" s="231"/>
      <c r="PM107" s="231"/>
      <c r="PN107" s="231"/>
      <c r="PO107" s="231"/>
      <c r="PP107" s="231"/>
      <c r="PQ107" s="231"/>
      <c r="PR107" s="231"/>
      <c r="PS107" s="231"/>
      <c r="PT107" s="231"/>
      <c r="PU107" s="231"/>
      <c r="PV107" s="231"/>
      <c r="PW107" s="231"/>
      <c r="PX107" s="231"/>
      <c r="PY107" s="231"/>
      <c r="PZ107" s="231"/>
      <c r="QA107" s="231"/>
      <c r="QB107" s="231"/>
      <c r="QC107" s="231"/>
      <c r="QD107" s="231"/>
      <c r="QE107" s="231"/>
      <c r="QF107" s="231"/>
      <c r="QG107" s="231"/>
      <c r="QH107" s="231"/>
      <c r="QI107" s="231"/>
      <c r="QJ107" s="231"/>
      <c r="QK107" s="231"/>
      <c r="QL107" s="231"/>
      <c r="QM107" s="231"/>
      <c r="QN107" s="231"/>
      <c r="QO107" s="231"/>
      <c r="QP107" s="231"/>
      <c r="QQ107" s="231"/>
      <c r="QR107" s="231"/>
      <c r="QS107" s="231"/>
      <c r="QT107" s="231"/>
      <c r="QU107" s="231"/>
      <c r="QV107" s="231"/>
      <c r="QW107" s="231"/>
      <c r="QX107" s="231"/>
      <c r="QY107" s="231"/>
      <c r="QZ107" s="231"/>
      <c r="RA107" s="231"/>
      <c r="RB107" s="231"/>
      <c r="RC107" s="231"/>
      <c r="RD107" s="231"/>
      <c r="RE107" s="231"/>
      <c r="RF107" s="231"/>
      <c r="RG107" s="231"/>
      <c r="RH107" s="231"/>
      <c r="RI107" s="231"/>
      <c r="RJ107" s="231"/>
      <c r="RK107" s="231"/>
      <c r="RL107" s="231"/>
      <c r="RM107" s="231"/>
      <c r="RN107" s="231"/>
      <c r="RO107" s="231"/>
      <c r="RP107" s="231"/>
      <c r="RQ107" s="231"/>
      <c r="RR107" s="231"/>
      <c r="RS107" s="231"/>
      <c r="RT107" s="231"/>
      <c r="RU107" s="231"/>
      <c r="RV107" s="231"/>
      <c r="RW107" s="231"/>
      <c r="RX107" s="231"/>
      <c r="RY107" s="231"/>
      <c r="RZ107" s="231"/>
      <c r="SA107" s="231"/>
      <c r="SB107" s="231"/>
      <c r="SC107" s="231"/>
      <c r="SD107" s="231"/>
      <c r="SE107" s="231"/>
      <c r="SF107" s="231"/>
      <c r="SG107" s="231"/>
      <c r="SH107" s="231"/>
      <c r="SI107" s="231"/>
      <c r="SJ107" s="231"/>
      <c r="SK107" s="231"/>
      <c r="SL107" s="231"/>
      <c r="SM107" s="231"/>
      <c r="SN107" s="231"/>
      <c r="SO107" s="231"/>
      <c r="SP107" s="231"/>
      <c r="SQ107" s="231"/>
      <c r="SR107" s="231"/>
      <c r="SS107" s="231"/>
      <c r="ST107" s="231"/>
      <c r="SU107" s="231"/>
      <c r="SV107" s="231"/>
      <c r="SW107" s="231"/>
      <c r="SX107" s="231"/>
      <c r="SY107" s="231"/>
      <c r="SZ107" s="231"/>
      <c r="TA107" s="231"/>
      <c r="TB107" s="231"/>
      <c r="TC107" s="231"/>
    </row>
    <row r="108" spans="1:523" x14ac:dyDescent="0.2"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</row>
    <row r="109" spans="1:523" ht="7.5" customHeight="1" x14ac:dyDescent="0.2"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</row>
    <row r="110" spans="1:523" x14ac:dyDescent="0.2">
      <c r="A110" s="77" t="str">
        <f>SAŽETAK!A38</f>
        <v>Zabok, 14.10.2024.</v>
      </c>
      <c r="B110" s="77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523" x14ac:dyDescent="0.2">
      <c r="A111" s="77"/>
      <c r="B111" s="77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</row>
    <row r="112" spans="1:523" x14ac:dyDescent="0.2"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3" spans="8:23" x14ac:dyDescent="0.2"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</row>
    <row r="114" spans="8:23" x14ac:dyDescent="0.2"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8:23" x14ac:dyDescent="0.2"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</row>
    <row r="116" spans="8:23" x14ac:dyDescent="0.2"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8:23" x14ac:dyDescent="0.2"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</row>
    <row r="118" spans="8:23" x14ac:dyDescent="0.2"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</row>
    <row r="119" spans="8:23" x14ac:dyDescent="0.2"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</row>
    <row r="120" spans="8:23" x14ac:dyDescent="0.2"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</row>
    <row r="121" spans="8:23" x14ac:dyDescent="0.2"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</row>
    <row r="122" spans="8:23" x14ac:dyDescent="0.2"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8:23" x14ac:dyDescent="0.2"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8:23" x14ac:dyDescent="0.2"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  <row r="125" spans="8:23" x14ac:dyDescent="0.2"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8:23" x14ac:dyDescent="0.2"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8:23" x14ac:dyDescent="0.2"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8:23" x14ac:dyDescent="0.2"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</row>
    <row r="129" spans="8:23" x14ac:dyDescent="0.2"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</row>
    <row r="130" spans="8:23" x14ac:dyDescent="0.2"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</row>
    <row r="131" spans="8:23" x14ac:dyDescent="0.2"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8:23" x14ac:dyDescent="0.2"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</row>
    <row r="133" spans="8:23" x14ac:dyDescent="0.2"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8:23" x14ac:dyDescent="0.2"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</row>
    <row r="135" spans="8:23" x14ac:dyDescent="0.2"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</row>
    <row r="136" spans="8:23" x14ac:dyDescent="0.2"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</row>
    <row r="137" spans="8:23" x14ac:dyDescent="0.2"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</row>
    <row r="138" spans="8:23" x14ac:dyDescent="0.2"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</row>
    <row r="139" spans="8:23" x14ac:dyDescent="0.2"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</row>
    <row r="140" spans="8:23" x14ac:dyDescent="0.2"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</row>
    <row r="141" spans="8:23" x14ac:dyDescent="0.2"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</row>
    <row r="142" spans="8:23" x14ac:dyDescent="0.2"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</row>
    <row r="143" spans="8:23" x14ac:dyDescent="0.2"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</row>
    <row r="144" spans="8:23" x14ac:dyDescent="0.2"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</row>
    <row r="145" spans="8:23" x14ac:dyDescent="0.2"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</row>
    <row r="146" spans="8:23" x14ac:dyDescent="0.2"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8:23" x14ac:dyDescent="0.2"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</row>
    <row r="148" spans="8:23" x14ac:dyDescent="0.2"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</row>
    <row r="149" spans="8:23" x14ac:dyDescent="0.2"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</row>
    <row r="150" spans="8:23" x14ac:dyDescent="0.2"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</row>
    <row r="151" spans="8:23" x14ac:dyDescent="0.2"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8:23" x14ac:dyDescent="0.2"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</row>
    <row r="153" spans="8:23" x14ac:dyDescent="0.2"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</row>
    <row r="154" spans="8:23" x14ac:dyDescent="0.2"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</row>
    <row r="155" spans="8:23" x14ac:dyDescent="0.2"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</row>
    <row r="156" spans="8:23" x14ac:dyDescent="0.2"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</row>
    <row r="157" spans="8:23" x14ac:dyDescent="0.2"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</row>
    <row r="158" spans="8:23" x14ac:dyDescent="0.2"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</row>
    <row r="159" spans="8:23" x14ac:dyDescent="0.2"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</row>
    <row r="160" spans="8:23" x14ac:dyDescent="0.2"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8:23" x14ac:dyDescent="0.2"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8:23" x14ac:dyDescent="0.2"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8:23" x14ac:dyDescent="0.2"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8:23" x14ac:dyDescent="0.2"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8:23" x14ac:dyDescent="0.2"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8:23" x14ac:dyDescent="0.2"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8:23" x14ac:dyDescent="0.2"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</row>
    <row r="168" spans="8:23" x14ac:dyDescent="0.2"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</row>
    <row r="169" spans="8:23" x14ac:dyDescent="0.2"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</row>
    <row r="170" spans="8:23" x14ac:dyDescent="0.2"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</row>
    <row r="171" spans="8:23" x14ac:dyDescent="0.2"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</row>
    <row r="172" spans="8:23" x14ac:dyDescent="0.2"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</row>
    <row r="173" spans="8:23" x14ac:dyDescent="0.2"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</row>
    <row r="174" spans="8:23" x14ac:dyDescent="0.2"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</row>
    <row r="175" spans="8:23" x14ac:dyDescent="0.2"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</row>
    <row r="176" spans="8:23" x14ac:dyDescent="0.2"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</row>
    <row r="177" spans="8:23" x14ac:dyDescent="0.2"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8:23" x14ac:dyDescent="0.2"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8:23" x14ac:dyDescent="0.2"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8:23" x14ac:dyDescent="0.2"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</row>
    <row r="181" spans="8:23" x14ac:dyDescent="0.2"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</row>
    <row r="182" spans="8:23" x14ac:dyDescent="0.2"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</row>
    <row r="183" spans="8:23" x14ac:dyDescent="0.2"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</row>
    <row r="184" spans="8:23" x14ac:dyDescent="0.2"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</row>
    <row r="185" spans="8:23" x14ac:dyDescent="0.2"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</row>
    <row r="186" spans="8:23" x14ac:dyDescent="0.2"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</row>
    <row r="187" spans="8:23" x14ac:dyDescent="0.2"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</row>
    <row r="188" spans="8:23" x14ac:dyDescent="0.2"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</row>
    <row r="189" spans="8:23" x14ac:dyDescent="0.2"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</row>
    <row r="190" spans="8:23" x14ac:dyDescent="0.2"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</row>
    <row r="191" spans="8:23" x14ac:dyDescent="0.2"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</row>
    <row r="192" spans="8:23" x14ac:dyDescent="0.2"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</row>
    <row r="193" spans="8:23" x14ac:dyDescent="0.2"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</row>
    <row r="194" spans="8:23" x14ac:dyDescent="0.2"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</row>
    <row r="195" spans="8:23" x14ac:dyDescent="0.2"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</row>
    <row r="196" spans="8:23" x14ac:dyDescent="0.2"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</row>
    <row r="197" spans="8:23" x14ac:dyDescent="0.2"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8:23" x14ac:dyDescent="0.2"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</row>
    <row r="199" spans="8:23" x14ac:dyDescent="0.2"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</row>
    <row r="200" spans="8:23" x14ac:dyDescent="0.2"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</row>
    <row r="201" spans="8:23" x14ac:dyDescent="0.2"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</row>
    <row r="202" spans="8:23" x14ac:dyDescent="0.2"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</row>
    <row r="203" spans="8:23" x14ac:dyDescent="0.2"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</row>
    <row r="204" spans="8:23" x14ac:dyDescent="0.2"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</row>
    <row r="205" spans="8:23" x14ac:dyDescent="0.2"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</row>
    <row r="206" spans="8:23" x14ac:dyDescent="0.2"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</row>
    <row r="207" spans="8:23" x14ac:dyDescent="0.2"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</row>
    <row r="208" spans="8:23" x14ac:dyDescent="0.2"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</row>
    <row r="209" spans="8:23" x14ac:dyDescent="0.2"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</row>
    <row r="210" spans="8:23" x14ac:dyDescent="0.2"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8:23" x14ac:dyDescent="0.2"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8:23" x14ac:dyDescent="0.2"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</row>
    <row r="213" spans="8:23" x14ac:dyDescent="0.2"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</row>
    <row r="214" spans="8:23" x14ac:dyDescent="0.2"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8:23" x14ac:dyDescent="0.2"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8:23" x14ac:dyDescent="0.2"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</sheetData>
  <sheetProtection selectLockedCells="1" selectUnlockedCells="1"/>
  <mergeCells count="9">
    <mergeCell ref="O4:V4"/>
    <mergeCell ref="A2:V2"/>
    <mergeCell ref="A7:E7"/>
    <mergeCell ref="H4:N4"/>
    <mergeCell ref="A4:A5"/>
    <mergeCell ref="B4:B5"/>
    <mergeCell ref="C4:C5"/>
    <mergeCell ref="D4:D5"/>
    <mergeCell ref="E4:E5"/>
  </mergeCells>
  <pageMargins left="0.51181102362204722" right="0.31496062992125984" top="0.86614173228346458" bottom="0.86614173228346458" header="0.51181102362204722" footer="0.51181102362204722"/>
  <pageSetup paperSize="9" scale="63" firstPageNumber="0" orientation="landscape" horizontalDpi="300" verticalDpi="300" r:id="rId1"/>
  <headerFooter alignWithMargins="0">
    <oddHeader>&amp;LGRADSKA KNJIŽNICA KSAVER ŠANDOR GJALSKI
ZABOK</oddHeader>
    <oddFooter>&amp;CStranica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funkcijskoj kl</vt:lpstr>
      <vt:lpstr>Račun financiranja</vt:lpstr>
      <vt:lpstr>POSEBNI DIO </vt:lpstr>
      <vt:lpstr>Prihodi-POMOĆNA</vt:lpstr>
      <vt:lpstr>Rashodi-POMOĆNA</vt:lpstr>
      <vt:lpstr>Excel_BuiltIn_Print_Titles_5_1</vt:lpstr>
      <vt:lpstr>'Rashodi-POMOĆNA'!Ispis_naslova</vt:lpstr>
      <vt:lpstr>'POSEBNI DIO '!Podrucje_ispisa</vt:lpstr>
      <vt:lpstr>'Prihodi-POMOĆNA'!Podrucje_ispisa</vt:lpstr>
      <vt:lpstr>'Rashodi-POMOĆNA'!Podrucje_ispisa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Knjiznica Zabok</cp:lastModifiedBy>
  <cp:lastPrinted>2024-10-14T10:29:12Z</cp:lastPrinted>
  <dcterms:created xsi:type="dcterms:W3CDTF">2022-08-12T12:51:27Z</dcterms:created>
  <dcterms:modified xsi:type="dcterms:W3CDTF">2024-10-14T11:40:14Z</dcterms:modified>
</cp:coreProperties>
</file>