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ocuments\+ RAČUNOVODSTVO OBRTA MAK\2. GRADSKA KNJIŽNIC Ksaver Šanodr Gjalski\PLANOVI\2023-2025\"/>
    </mc:Choice>
  </mc:AlternateContent>
  <bookViews>
    <workbookView xWindow="0" yWindow="0" windowWidth="28800" windowHeight="12300"/>
  </bookViews>
  <sheets>
    <sheet name="Prihodi" sheetId="9" r:id="rId1"/>
    <sheet name="Rashodi" sheetId="10" r:id="rId2"/>
  </sheets>
  <definedNames>
    <definedName name="Excel_BuiltIn_Print_Titles_5_1" localSheetId="1">Rashodi!$A$5:$HY$5</definedName>
    <definedName name="Excel_BuiltIn_Print_Titles_5_1">#REF!</definedName>
    <definedName name="_xlnm.Print_Titles" localSheetId="1">Rashodi!$4:$5</definedName>
    <definedName name="_xlnm.Print_Area" localSheetId="0">Prihodi!$A$1:$O$31</definedName>
    <definedName name="_xlnm.Print_Area" localSheetId="1">Rashodi!$A$2:$U$104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5" i="10" l="1"/>
  <c r="O104" i="10"/>
  <c r="A104" i="10"/>
  <c r="A103" i="10"/>
  <c r="P65" i="10"/>
  <c r="U99" i="10"/>
  <c r="U98" i="10" s="1"/>
  <c r="S99" i="10"/>
  <c r="S98" i="10" s="1"/>
  <c r="P99" i="10"/>
  <c r="H100" i="10"/>
  <c r="T99" i="10"/>
  <c r="T98" i="10" s="1"/>
  <c r="R99" i="10"/>
  <c r="R98" i="10" s="1"/>
  <c r="Q99" i="10"/>
  <c r="Q98" i="10" s="1"/>
  <c r="N99" i="10"/>
  <c r="N98" i="10" s="1"/>
  <c r="M99" i="10"/>
  <c r="M98" i="10" s="1"/>
  <c r="L99" i="10"/>
  <c r="K99" i="10"/>
  <c r="J99" i="10"/>
  <c r="I99" i="10"/>
  <c r="I98" i="10" s="1"/>
  <c r="L98" i="10"/>
  <c r="K98" i="10"/>
  <c r="J98" i="10"/>
  <c r="S96" i="10"/>
  <c r="S95" i="10" s="1"/>
  <c r="Q96" i="10"/>
  <c r="Q95" i="10" s="1"/>
  <c r="H97" i="10"/>
  <c r="U96" i="10"/>
  <c r="U95" i="10" s="1"/>
  <c r="T96" i="10"/>
  <c r="T95" i="10" s="1"/>
  <c r="R96" i="10"/>
  <c r="R95" i="10" s="1"/>
  <c r="P96" i="10"/>
  <c r="N96" i="10"/>
  <c r="N95" i="10" s="1"/>
  <c r="M96" i="10"/>
  <c r="M95" i="10" s="1"/>
  <c r="L96" i="10"/>
  <c r="L95" i="10" s="1"/>
  <c r="K96" i="10"/>
  <c r="J96" i="10"/>
  <c r="I96" i="10"/>
  <c r="I95" i="10" s="1"/>
  <c r="J95" i="10"/>
  <c r="U93" i="10"/>
  <c r="T93" i="10"/>
  <c r="S93" i="10"/>
  <c r="Q93" i="10"/>
  <c r="H94" i="10"/>
  <c r="R93" i="10"/>
  <c r="P93" i="10"/>
  <c r="N93" i="10"/>
  <c r="M93" i="10"/>
  <c r="L93" i="10"/>
  <c r="K93" i="10"/>
  <c r="J93" i="10"/>
  <c r="I93" i="10"/>
  <c r="H93" i="10" s="1"/>
  <c r="O92" i="10"/>
  <c r="H92" i="10"/>
  <c r="O91" i="10"/>
  <c r="P90" i="10"/>
  <c r="H91" i="10"/>
  <c r="N90" i="10"/>
  <c r="N89" i="10" s="1"/>
  <c r="N88" i="10" s="1"/>
  <c r="M90" i="10"/>
  <c r="L90" i="10"/>
  <c r="K90" i="10"/>
  <c r="J90" i="10"/>
  <c r="I90" i="10"/>
  <c r="G88" i="10"/>
  <c r="F88" i="10"/>
  <c r="U86" i="10"/>
  <c r="U85" i="10" s="1"/>
  <c r="U84" i="10" s="1"/>
  <c r="T86" i="10"/>
  <c r="T85" i="10" s="1"/>
  <c r="T84" i="10" s="1"/>
  <c r="S86" i="10"/>
  <c r="S85" i="10" s="1"/>
  <c r="S84" i="10" s="1"/>
  <c r="Q86" i="10"/>
  <c r="H87" i="10"/>
  <c r="R86" i="10"/>
  <c r="R85" i="10" s="1"/>
  <c r="R84" i="10" s="1"/>
  <c r="P86" i="10"/>
  <c r="P85" i="10" s="1"/>
  <c r="N86" i="10"/>
  <c r="N85" i="10" s="1"/>
  <c r="N84" i="10" s="1"/>
  <c r="M86" i="10"/>
  <c r="M85" i="10" s="1"/>
  <c r="M84" i="10" s="1"/>
  <c r="L86" i="10"/>
  <c r="L85" i="10" s="1"/>
  <c r="L84" i="10" s="1"/>
  <c r="K86" i="10"/>
  <c r="K85" i="10" s="1"/>
  <c r="J86" i="10"/>
  <c r="I86" i="10"/>
  <c r="J85" i="10"/>
  <c r="J84" i="10"/>
  <c r="G84" i="10"/>
  <c r="F84" i="10"/>
  <c r="U82" i="10"/>
  <c r="T82" i="10"/>
  <c r="S82" i="10"/>
  <c r="O83" i="10"/>
  <c r="H83" i="10"/>
  <c r="R82" i="10"/>
  <c r="P82" i="10"/>
  <c r="N82" i="10"/>
  <c r="M82" i="10"/>
  <c r="L82" i="10"/>
  <c r="K82" i="10"/>
  <c r="K75" i="10" s="1"/>
  <c r="J82" i="10"/>
  <c r="I82" i="10"/>
  <c r="G82" i="10"/>
  <c r="F82" i="10"/>
  <c r="U80" i="10"/>
  <c r="S80" i="10"/>
  <c r="R80" i="10"/>
  <c r="O81" i="10"/>
  <c r="H81" i="10"/>
  <c r="T80" i="10"/>
  <c r="Q80" i="10"/>
  <c r="P80" i="10"/>
  <c r="N80" i="10"/>
  <c r="M80" i="10"/>
  <c r="L80" i="10"/>
  <c r="K80" i="10"/>
  <c r="J80" i="10"/>
  <c r="I80" i="10"/>
  <c r="U78" i="10"/>
  <c r="T78" i="10"/>
  <c r="S78" i="10"/>
  <c r="Q78" i="10"/>
  <c r="H79" i="10"/>
  <c r="R78" i="10"/>
  <c r="P78" i="10"/>
  <c r="N78" i="10"/>
  <c r="M78" i="10"/>
  <c r="L78" i="10"/>
  <c r="K78" i="10"/>
  <c r="J78" i="10"/>
  <c r="I78" i="10"/>
  <c r="T76" i="10"/>
  <c r="Q76" i="10"/>
  <c r="H77" i="10"/>
  <c r="U76" i="10"/>
  <c r="S76" i="10"/>
  <c r="R76" i="10"/>
  <c r="P76" i="10"/>
  <c r="N76" i="10"/>
  <c r="N75" i="10" s="1"/>
  <c r="M76" i="10"/>
  <c r="L76" i="10"/>
  <c r="L75" i="10" s="1"/>
  <c r="K76" i="10"/>
  <c r="J76" i="10"/>
  <c r="I76" i="10"/>
  <c r="G76" i="10"/>
  <c r="F76" i="10"/>
  <c r="J75" i="10"/>
  <c r="S72" i="10"/>
  <c r="S71" i="10" s="1"/>
  <c r="H74" i="10"/>
  <c r="U72" i="10"/>
  <c r="U71" i="10" s="1"/>
  <c r="R72" i="10"/>
  <c r="R71" i="10" s="1"/>
  <c r="O73" i="10"/>
  <c r="H73" i="10"/>
  <c r="Q72" i="10"/>
  <c r="Q71" i="10" s="1"/>
  <c r="P72" i="10"/>
  <c r="P71" i="10" s="1"/>
  <c r="N72" i="10"/>
  <c r="N71" i="10" s="1"/>
  <c r="M72" i="10"/>
  <c r="M71" i="10" s="1"/>
  <c r="L72" i="10"/>
  <c r="L71" i="10" s="1"/>
  <c r="K72" i="10"/>
  <c r="K71" i="10" s="1"/>
  <c r="J72" i="10"/>
  <c r="I72" i="10"/>
  <c r="G72" i="10"/>
  <c r="F72" i="10"/>
  <c r="J71" i="10"/>
  <c r="I71" i="10"/>
  <c r="H70" i="10"/>
  <c r="O69" i="10"/>
  <c r="P67" i="10"/>
  <c r="H69" i="10"/>
  <c r="O68" i="10"/>
  <c r="H68" i="10"/>
  <c r="N67" i="10"/>
  <c r="M67" i="10"/>
  <c r="L67" i="10"/>
  <c r="K67" i="10"/>
  <c r="J67" i="10"/>
  <c r="I67" i="10"/>
  <c r="G67" i="10"/>
  <c r="F67" i="10"/>
  <c r="U65" i="10"/>
  <c r="T65" i="10"/>
  <c r="S65" i="10"/>
  <c r="O66" i="10"/>
  <c r="H66" i="10"/>
  <c r="R65" i="10"/>
  <c r="N65" i="10"/>
  <c r="M65" i="10"/>
  <c r="L65" i="10"/>
  <c r="K65" i="10"/>
  <c r="J65" i="10"/>
  <c r="H65" i="10" s="1"/>
  <c r="I65" i="10"/>
  <c r="U63" i="10"/>
  <c r="S63" i="10"/>
  <c r="Q63" i="10"/>
  <c r="H64" i="10"/>
  <c r="T63" i="10"/>
  <c r="R63" i="10"/>
  <c r="P63" i="10"/>
  <c r="N63" i="10"/>
  <c r="M63" i="10"/>
  <c r="L63" i="10"/>
  <c r="H63" i="10" s="1"/>
  <c r="K63" i="10"/>
  <c r="J63" i="10"/>
  <c r="I63" i="10"/>
  <c r="T60" i="10"/>
  <c r="Q60" i="10"/>
  <c r="H62" i="10"/>
  <c r="P60" i="10"/>
  <c r="H61" i="10"/>
  <c r="N60" i="10"/>
  <c r="M60" i="10"/>
  <c r="L60" i="10"/>
  <c r="K60" i="10"/>
  <c r="J60" i="10"/>
  <c r="I60" i="10"/>
  <c r="H59" i="10"/>
  <c r="O58" i="10"/>
  <c r="H58" i="10"/>
  <c r="T56" i="10"/>
  <c r="H57" i="10"/>
  <c r="P56" i="10"/>
  <c r="N56" i="10"/>
  <c r="M56" i="10"/>
  <c r="L56" i="10"/>
  <c r="K56" i="10"/>
  <c r="J56" i="10"/>
  <c r="I56" i="10"/>
  <c r="G56" i="10"/>
  <c r="F56" i="10"/>
  <c r="R53" i="10"/>
  <c r="O55" i="10"/>
  <c r="H55" i="10"/>
  <c r="U53" i="10"/>
  <c r="S53" i="10"/>
  <c r="Q53" i="10"/>
  <c r="H54" i="10"/>
  <c r="N53" i="10"/>
  <c r="M53" i="10"/>
  <c r="L53" i="10"/>
  <c r="K53" i="10"/>
  <c r="J53" i="10"/>
  <c r="I53" i="10"/>
  <c r="G53" i="10"/>
  <c r="F53" i="10"/>
  <c r="P49" i="10"/>
  <c r="H52" i="10"/>
  <c r="H51" i="10"/>
  <c r="R49" i="10"/>
  <c r="H50" i="10"/>
  <c r="N49" i="10"/>
  <c r="M49" i="10"/>
  <c r="L49" i="10"/>
  <c r="K49" i="10"/>
  <c r="J49" i="10"/>
  <c r="I49" i="10"/>
  <c r="U46" i="10"/>
  <c r="T46" i="10"/>
  <c r="S46" i="10"/>
  <c r="H47" i="10"/>
  <c r="R46" i="10"/>
  <c r="Q46" i="10"/>
  <c r="N46" i="10"/>
  <c r="M46" i="10"/>
  <c r="L46" i="10"/>
  <c r="K46" i="10"/>
  <c r="J46" i="10"/>
  <c r="I46" i="10"/>
  <c r="U44" i="10"/>
  <c r="T44" i="10"/>
  <c r="S44" i="10"/>
  <c r="Q44" i="10"/>
  <c r="P44" i="10"/>
  <c r="H45" i="10"/>
  <c r="N44" i="10"/>
  <c r="M44" i="10"/>
  <c r="L44" i="10"/>
  <c r="K44" i="10"/>
  <c r="J44" i="10"/>
  <c r="I44" i="10"/>
  <c r="P41" i="10"/>
  <c r="H43" i="10"/>
  <c r="T41" i="10"/>
  <c r="S41" i="10"/>
  <c r="R41" i="10"/>
  <c r="H42" i="10"/>
  <c r="N41" i="10"/>
  <c r="M41" i="10"/>
  <c r="L41" i="10"/>
  <c r="K41" i="10"/>
  <c r="J41" i="10"/>
  <c r="I41" i="10"/>
  <c r="H40" i="10"/>
  <c r="O39" i="10"/>
  <c r="H39" i="10"/>
  <c r="H38" i="10"/>
  <c r="O37" i="10"/>
  <c r="H37" i="10"/>
  <c r="U35" i="10"/>
  <c r="S35" i="10"/>
  <c r="H36" i="10"/>
  <c r="N35" i="10"/>
  <c r="M35" i="10"/>
  <c r="L35" i="10"/>
  <c r="K35" i="10"/>
  <c r="J35" i="10"/>
  <c r="I35" i="10"/>
  <c r="G35" i="10"/>
  <c r="F35" i="10"/>
  <c r="U32" i="10"/>
  <c r="T32" i="10"/>
  <c r="S32" i="10"/>
  <c r="Q32" i="10"/>
  <c r="P32" i="10"/>
  <c r="H33" i="10"/>
  <c r="R32" i="10"/>
  <c r="N32" i="10"/>
  <c r="M32" i="10"/>
  <c r="L32" i="10"/>
  <c r="K32" i="10"/>
  <c r="J32" i="10"/>
  <c r="I32" i="10"/>
  <c r="U30" i="10"/>
  <c r="T30" i="10"/>
  <c r="S30" i="10"/>
  <c r="O31" i="10"/>
  <c r="Q30" i="10"/>
  <c r="H31" i="10"/>
  <c r="P30" i="10"/>
  <c r="N30" i="10"/>
  <c r="M30" i="10"/>
  <c r="L30" i="10"/>
  <c r="K30" i="10"/>
  <c r="J30" i="10"/>
  <c r="I30" i="10"/>
  <c r="O29" i="10"/>
  <c r="H29" i="10"/>
  <c r="H28" i="10"/>
  <c r="O27" i="10"/>
  <c r="H27" i="10"/>
  <c r="R26" i="10"/>
  <c r="P26" i="10"/>
  <c r="N26" i="10"/>
  <c r="M26" i="10"/>
  <c r="L26" i="10"/>
  <c r="K26" i="10"/>
  <c r="J26" i="10"/>
  <c r="I26" i="10"/>
  <c r="F26" i="10"/>
  <c r="G24" i="10"/>
  <c r="G7" i="10" s="1"/>
  <c r="F24" i="10"/>
  <c r="O23" i="10"/>
  <c r="H23" i="10"/>
  <c r="U22" i="10"/>
  <c r="T22" i="10"/>
  <c r="S22" i="10"/>
  <c r="R22" i="10"/>
  <c r="Q22" i="10"/>
  <c r="P22" i="10"/>
  <c r="N22" i="10"/>
  <c r="M22" i="10"/>
  <c r="L22" i="10"/>
  <c r="K22" i="10"/>
  <c r="J22" i="10"/>
  <c r="I22" i="10"/>
  <c r="H21" i="10"/>
  <c r="U19" i="10"/>
  <c r="U18" i="10" s="1"/>
  <c r="S19" i="10"/>
  <c r="S18" i="10" s="1"/>
  <c r="H20" i="10"/>
  <c r="P19" i="10"/>
  <c r="N19" i="10"/>
  <c r="M19" i="10"/>
  <c r="L19" i="10"/>
  <c r="K19" i="10"/>
  <c r="K18" i="10" s="1"/>
  <c r="J19" i="10"/>
  <c r="J18" i="10" s="1"/>
  <c r="I19" i="10"/>
  <c r="I18" i="10" s="1"/>
  <c r="M18" i="10"/>
  <c r="H17" i="10"/>
  <c r="H16" i="10"/>
  <c r="H15" i="10"/>
  <c r="H14" i="10"/>
  <c r="H13" i="10"/>
  <c r="P12" i="10"/>
  <c r="P11" i="10" s="1"/>
  <c r="N12" i="10"/>
  <c r="N11" i="10" s="1"/>
  <c r="M12" i="10"/>
  <c r="M11" i="10" s="1"/>
  <c r="L12" i="10"/>
  <c r="L11" i="10" s="1"/>
  <c r="K12" i="10"/>
  <c r="K11" i="10" s="1"/>
  <c r="J12" i="10"/>
  <c r="I12" i="10"/>
  <c r="J11" i="10"/>
  <c r="U9" i="10"/>
  <c r="U8" i="10" s="1"/>
  <c r="T9" i="10"/>
  <c r="T8" i="10" s="1"/>
  <c r="S9" i="10"/>
  <c r="S8" i="10" s="1"/>
  <c r="R9" i="10"/>
  <c r="R8" i="10" s="1"/>
  <c r="Q9" i="10"/>
  <c r="H10" i="10"/>
  <c r="P9" i="10"/>
  <c r="P8" i="10" s="1"/>
  <c r="N9" i="10"/>
  <c r="N8" i="10" s="1"/>
  <c r="M9" i="10"/>
  <c r="M8" i="10" s="1"/>
  <c r="M7" i="10" s="1"/>
  <c r="L9" i="10"/>
  <c r="L8" i="10" s="1"/>
  <c r="K9" i="10"/>
  <c r="K8" i="10" s="1"/>
  <c r="J9" i="10"/>
  <c r="J8" i="10" s="1"/>
  <c r="I9" i="10"/>
  <c r="I8" i="10" s="1"/>
  <c r="F7" i="10"/>
  <c r="S60" i="10" l="1"/>
  <c r="O51" i="10"/>
  <c r="M34" i="10"/>
  <c r="S34" i="10"/>
  <c r="M25" i="10"/>
  <c r="T19" i="10"/>
  <c r="T18" i="10" s="1"/>
  <c r="S12" i="10"/>
  <c r="S11" i="10" s="1"/>
  <c r="S7" i="10" s="1"/>
  <c r="T12" i="10"/>
  <c r="T11" i="10" s="1"/>
  <c r="T7" i="10" s="1"/>
  <c r="O17" i="10"/>
  <c r="O13" i="10"/>
  <c r="U12" i="10"/>
  <c r="U11" i="10" s="1"/>
  <c r="U7" i="10" s="1"/>
  <c r="L18" i="10"/>
  <c r="L7" i="10" s="1"/>
  <c r="Q19" i="10"/>
  <c r="Q18" i="10" s="1"/>
  <c r="T26" i="10"/>
  <c r="T25" i="10" s="1"/>
  <c r="T67" i="10"/>
  <c r="H78" i="10"/>
  <c r="I25" i="10"/>
  <c r="N18" i="10"/>
  <c r="N7" i="10" s="1"/>
  <c r="H80" i="10"/>
  <c r="U90" i="10"/>
  <c r="H99" i="10"/>
  <c r="P35" i="10"/>
  <c r="H12" i="10"/>
  <c r="S26" i="10"/>
  <c r="O38" i="10"/>
  <c r="O47" i="10"/>
  <c r="O50" i="10"/>
  <c r="O77" i="10"/>
  <c r="J89" i="10"/>
  <c r="J88" i="10" s="1"/>
  <c r="O100" i="10"/>
  <c r="U60" i="10"/>
  <c r="Q82" i="10"/>
  <c r="H22" i="10"/>
  <c r="P25" i="10"/>
  <c r="O36" i="10"/>
  <c r="O40" i="10"/>
  <c r="T53" i="10"/>
  <c r="O57" i="10"/>
  <c r="H76" i="10"/>
  <c r="K89" i="10"/>
  <c r="Q90" i="10"/>
  <c r="Q89" i="10" s="1"/>
  <c r="Q88" i="10" s="1"/>
  <c r="O20" i="10"/>
  <c r="Q26" i="10"/>
  <c r="O28" i="10"/>
  <c r="G26" i="10"/>
  <c r="O42" i="10"/>
  <c r="U41" i="10"/>
  <c r="U34" i="10" s="1"/>
  <c r="O59" i="10"/>
  <c r="H72" i="10"/>
  <c r="T72" i="10"/>
  <c r="T71" i="10" s="1"/>
  <c r="O71" i="10" s="1"/>
  <c r="L89" i="10"/>
  <c r="Q65" i="10"/>
  <c r="O65" i="10" s="1"/>
  <c r="O10" i="10"/>
  <c r="T35" i="10"/>
  <c r="Q41" i="10"/>
  <c r="Q34" i="10" s="1"/>
  <c r="T49" i="10"/>
  <c r="P53" i="10"/>
  <c r="P48" i="10" s="1"/>
  <c r="O87" i="10"/>
  <c r="M89" i="10"/>
  <c r="M88" i="10" s="1"/>
  <c r="H96" i="10"/>
  <c r="J34" i="10"/>
  <c r="T75" i="10"/>
  <c r="H86" i="10"/>
  <c r="O14" i="10"/>
  <c r="H41" i="10"/>
  <c r="K34" i="10"/>
  <c r="H56" i="10"/>
  <c r="U56" i="10"/>
  <c r="O70" i="10"/>
  <c r="O74" i="10"/>
  <c r="M75" i="10"/>
  <c r="H82" i="10"/>
  <c r="H90" i="10"/>
  <c r="H44" i="10"/>
  <c r="K25" i="10"/>
  <c r="H26" i="10"/>
  <c r="H98" i="10"/>
  <c r="L88" i="10"/>
  <c r="K95" i="10"/>
  <c r="H95" i="10" s="1"/>
  <c r="T90" i="10"/>
  <c r="T89" i="10" s="1"/>
  <c r="T88" i="10" s="1"/>
  <c r="U89" i="10"/>
  <c r="U88" i="10" s="1"/>
  <c r="I89" i="10"/>
  <c r="I88" i="10" s="1"/>
  <c r="S90" i="10"/>
  <c r="S89" i="10" s="1"/>
  <c r="S88" i="10" s="1"/>
  <c r="I85" i="10"/>
  <c r="I84" i="10" s="1"/>
  <c r="H84" i="10" s="1"/>
  <c r="H67" i="10"/>
  <c r="U67" i="10"/>
  <c r="Q67" i="10"/>
  <c r="S67" i="10"/>
  <c r="O61" i="10"/>
  <c r="H60" i="10"/>
  <c r="L48" i="10"/>
  <c r="O62" i="10"/>
  <c r="R56" i="10"/>
  <c r="S56" i="10"/>
  <c r="Q56" i="10"/>
  <c r="H53" i="10"/>
  <c r="Q49" i="10"/>
  <c r="S49" i="10"/>
  <c r="M48" i="10"/>
  <c r="K48" i="10"/>
  <c r="H49" i="10"/>
  <c r="N48" i="10"/>
  <c r="U49" i="10"/>
  <c r="P46" i="10"/>
  <c r="H46" i="10"/>
  <c r="N34" i="10"/>
  <c r="O45" i="10"/>
  <c r="Q35" i="10"/>
  <c r="H35" i="10"/>
  <c r="L34" i="10"/>
  <c r="N25" i="10"/>
  <c r="O33" i="10"/>
  <c r="L25" i="10"/>
  <c r="H32" i="10"/>
  <c r="H30" i="10"/>
  <c r="U26" i="10"/>
  <c r="U25" i="10" s="1"/>
  <c r="J25" i="10"/>
  <c r="O21" i="10"/>
  <c r="H19" i="10"/>
  <c r="O15" i="10"/>
  <c r="Q12" i="10"/>
  <c r="Q11" i="10" s="1"/>
  <c r="O16" i="10"/>
  <c r="I11" i="10"/>
  <c r="I7" i="10" s="1"/>
  <c r="H11" i="10"/>
  <c r="O96" i="10"/>
  <c r="R75" i="10"/>
  <c r="O78" i="10"/>
  <c r="P75" i="10"/>
  <c r="O80" i="10"/>
  <c r="O32" i="10"/>
  <c r="P18" i="10"/>
  <c r="P7" i="10" s="1"/>
  <c r="J7" i="10"/>
  <c r="S25" i="10"/>
  <c r="O8" i="10"/>
  <c r="S75" i="10"/>
  <c r="P89" i="10"/>
  <c r="P34" i="10"/>
  <c r="U75" i="10"/>
  <c r="T34" i="10"/>
  <c r="H71" i="10"/>
  <c r="O82" i="10"/>
  <c r="O93" i="10"/>
  <c r="K7" i="10"/>
  <c r="H8" i="10"/>
  <c r="Q8" i="10"/>
  <c r="O9" i="10"/>
  <c r="O76" i="10"/>
  <c r="Q75" i="10"/>
  <c r="O86" i="10"/>
  <c r="Q85" i="10"/>
  <c r="Q84" i="10" s="1"/>
  <c r="O46" i="10"/>
  <c r="O63" i="10"/>
  <c r="H85" i="10"/>
  <c r="K84" i="10"/>
  <c r="O99" i="10"/>
  <c r="O22" i="10"/>
  <c r="O43" i="10"/>
  <c r="O52" i="10"/>
  <c r="O54" i="10"/>
  <c r="I75" i="10"/>
  <c r="H75" i="10" s="1"/>
  <c r="H9" i="10"/>
  <c r="I34" i="10"/>
  <c r="I48" i="10"/>
  <c r="O64" i="10"/>
  <c r="O79" i="10"/>
  <c r="O94" i="10"/>
  <c r="O97" i="10"/>
  <c r="R30" i="10"/>
  <c r="R25" i="10" s="1"/>
  <c r="R35" i="10"/>
  <c r="R44" i="10"/>
  <c r="O44" i="10" s="1"/>
  <c r="J48" i="10"/>
  <c r="R60" i="10"/>
  <c r="R90" i="10"/>
  <c r="R89" i="10" s="1"/>
  <c r="R88" i="10" s="1"/>
  <c r="P84" i="10"/>
  <c r="P95" i="10"/>
  <c r="O95" i="10" s="1"/>
  <c r="P98" i="10"/>
  <c r="O98" i="10" s="1"/>
  <c r="R19" i="10"/>
  <c r="R67" i="10"/>
  <c r="R12" i="10"/>
  <c r="R11" i="10" s="1"/>
  <c r="O72" i="10" l="1"/>
  <c r="Q48" i="10"/>
  <c r="T48" i="10"/>
  <c r="T24" i="10" s="1"/>
  <c r="T6" i="10" s="1"/>
  <c r="O60" i="10"/>
  <c r="O53" i="10"/>
  <c r="S48" i="10"/>
  <c r="S24" i="10" s="1"/>
  <c r="S6" i="10" s="1"/>
  <c r="O41" i="10"/>
  <c r="K24" i="10"/>
  <c r="K6" i="10" s="1"/>
  <c r="O26" i="10"/>
  <c r="J24" i="10"/>
  <c r="J6" i="10" s="1"/>
  <c r="H18" i="10"/>
  <c r="O11" i="10"/>
  <c r="O30" i="10"/>
  <c r="U48" i="10"/>
  <c r="U24" i="10" s="1"/>
  <c r="U6" i="10" s="1"/>
  <c r="K88" i="10"/>
  <c r="N24" i="10"/>
  <c r="N6" i="10" s="1"/>
  <c r="Q25" i="10"/>
  <c r="Q24" i="10" s="1"/>
  <c r="M24" i="10"/>
  <c r="M6" i="10" s="1"/>
  <c r="H25" i="10"/>
  <c r="O49" i="10"/>
  <c r="O56" i="10"/>
  <c r="Q7" i="10"/>
  <c r="H89" i="10"/>
  <c r="H34" i="10"/>
  <c r="L24" i="10"/>
  <c r="L6" i="10" s="1"/>
  <c r="H88" i="10"/>
  <c r="R48" i="10"/>
  <c r="O25" i="10"/>
  <c r="O75" i="10"/>
  <c r="P24" i="10"/>
  <c r="R34" i="10"/>
  <c r="O84" i="10"/>
  <c r="H48" i="10"/>
  <c r="O85" i="10"/>
  <c r="R18" i="10"/>
  <c r="O19" i="10"/>
  <c r="O67" i="10"/>
  <c r="O90" i="10"/>
  <c r="P88" i="10"/>
  <c r="O88" i="10" s="1"/>
  <c r="O89" i="10"/>
  <c r="I24" i="10"/>
  <c r="H7" i="10"/>
  <c r="O35" i="10"/>
  <c r="O12" i="10"/>
  <c r="E19" i="9"/>
  <c r="D19" i="9"/>
  <c r="C19" i="9"/>
  <c r="F19" i="9"/>
  <c r="G19" i="9"/>
  <c r="H19" i="9"/>
  <c r="R24" i="10" l="1"/>
  <c r="O24" i="10" s="1"/>
  <c r="O48" i="10"/>
  <c r="Q6" i="10"/>
  <c r="O34" i="10"/>
  <c r="P6" i="10"/>
  <c r="H24" i="10"/>
  <c r="I6" i="10"/>
  <c r="H6" i="10" s="1"/>
  <c r="O18" i="10"/>
  <c r="R7" i="10"/>
  <c r="O19" i="9"/>
  <c r="N19" i="9"/>
  <c r="M19" i="9"/>
  <c r="L19" i="9"/>
  <c r="K19" i="9"/>
  <c r="J19" i="9"/>
  <c r="I19" i="9"/>
  <c r="B19" i="9"/>
  <c r="B20" i="9" s="1"/>
  <c r="R6" i="10" l="1"/>
  <c r="O7" i="10"/>
  <c r="I20" i="9"/>
  <c r="O6" i="10" l="1"/>
</calcChain>
</file>

<file path=xl/sharedStrings.xml><?xml version="1.0" encoding="utf-8"?>
<sst xmlns="http://schemas.openxmlformats.org/spreadsheetml/2006/main" count="151" uniqueCount="127">
  <si>
    <t>Skupina</t>
  </si>
  <si>
    <t>Opći prihodi i primici</t>
  </si>
  <si>
    <t>Rashodi za zaposlene</t>
  </si>
  <si>
    <t>Materijalni rashodi</t>
  </si>
  <si>
    <t>Vlastiti prihodi</t>
  </si>
  <si>
    <t>Financijski rashodi</t>
  </si>
  <si>
    <t>Pod skupina</t>
  </si>
  <si>
    <t>Odjeljak</t>
  </si>
  <si>
    <t>Osn. račun</t>
  </si>
  <si>
    <t>Naziv računa</t>
  </si>
  <si>
    <t>Vlastiti
prihodi</t>
  </si>
  <si>
    <t>Prihodi za posebne namjene</t>
  </si>
  <si>
    <t>Pomoći</t>
  </si>
  <si>
    <t>Prihodi od nefinan. imovine i nadok. šteta s osnova osiguranja</t>
  </si>
  <si>
    <t>Namjenski primici od zaduživ.</t>
  </si>
  <si>
    <t xml:space="preserve"> Procjena 2005.</t>
  </si>
  <si>
    <t xml:space="preserve"> Procjena 2006.</t>
  </si>
  <si>
    <t>AKTIVNOST 01 - REDOVNI IZDACI POSLOVANJA</t>
  </si>
  <si>
    <t>Plaće (Bruto)</t>
  </si>
  <si>
    <t>Plaće za redovan rad</t>
  </si>
  <si>
    <t>Plaće za zaposlenike</t>
  </si>
  <si>
    <t>Ostali rashodi za zaposlene</t>
  </si>
  <si>
    <t>Nagrade</t>
  </si>
  <si>
    <t>Darovi</t>
  </si>
  <si>
    <t>Naknade za bolest, invalidnost i smrtni slučaj</t>
  </si>
  <si>
    <t>Regres za godišnji odmor</t>
  </si>
  <si>
    <t>Ostali nenavedeni rashodi za zaposlene</t>
  </si>
  <si>
    <t>Doprinosi na plaće</t>
  </si>
  <si>
    <t>Doprinosi za obvezno zdravstveno osiguranje</t>
  </si>
  <si>
    <t>Doprin.za obv. zdr.osig.zaštite zdravlja na radu</t>
  </si>
  <si>
    <t>Doprinosi za zapošljavanje</t>
  </si>
  <si>
    <t>Doprin.za obv. osig. u slučaju nezaposlenosti</t>
  </si>
  <si>
    <t>Naknade troškova zaposlenima</t>
  </si>
  <si>
    <t>Službena putovanja</t>
  </si>
  <si>
    <t>Dnevnice za službeni put u zemlji</t>
  </si>
  <si>
    <t>Naknade za smještaj na sl. putu</t>
  </si>
  <si>
    <t>Naknada za službeni put u zemlji</t>
  </si>
  <si>
    <t>Naknade za prijevoz</t>
  </si>
  <si>
    <t>Naknade za prijevoz na posao i s posla</t>
  </si>
  <si>
    <t>Stručno usavršavanje radnika</t>
  </si>
  <si>
    <t>Seminari, savjetovanja i simpoziji</t>
  </si>
  <si>
    <t>Rashodi za materijal i energiju</t>
  </si>
  <si>
    <t>Uredski materijal i ostali materijalni rashodi</t>
  </si>
  <si>
    <t>Literatura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</si>
  <si>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</si>
  <si>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</si>
  <si>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</si>
  <si>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</si>
  <si>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</si>
  <si>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Plin</t>
  </si>
  <si>
    <t>Materijal i dijelovi za tekuće i inv.održavanje</t>
  </si>
  <si>
    <t>Materijal i dijelovi za tekuće i inv. održavanje</t>
  </si>
  <si>
    <t>Sitni inventar</t>
  </si>
  <si>
    <t>Rashodi za usluge</t>
  </si>
  <si>
    <t>Usluge telefona, pošte i prijevoza</t>
  </si>
  <si>
    <t>Usluge telefona, telefaksa</t>
  </si>
  <si>
    <t>Usluge interneta</t>
  </si>
  <si>
    <t>Poštarina</t>
  </si>
  <si>
    <t>Usluge tekućeg i investicijskog odr.</t>
  </si>
  <si>
    <t>Usluge tek. i inv. održavanja građ.objekta</t>
  </si>
  <si>
    <t>Usluge tek i inv. odr.postr. i opreme</t>
  </si>
  <si>
    <t>Komunalne usluge</t>
  </si>
  <si>
    <t>Opskrba vodom</t>
  </si>
  <si>
    <t>Iznošenje i odvoz smeća</t>
  </si>
  <si>
    <t>Ostale komunalne usluge</t>
  </si>
  <si>
    <t>Zakupnine i najamnine</t>
  </si>
  <si>
    <t>Zakupnine i najamnine za građevinske objekte</t>
  </si>
  <si>
    <t>Licence</t>
  </si>
  <si>
    <t>Intelektualne i osobne usluge</t>
  </si>
  <si>
    <t>Ostale intelektualne usluge</t>
  </si>
  <si>
    <t>Računalne usluge</t>
  </si>
  <si>
    <t>Ostale računalne usluge</t>
  </si>
  <si>
    <t>Ostale usluge</t>
  </si>
  <si>
    <t>Grafič. i tisk. usl., usl.kopiranja i uvezivanja</t>
  </si>
  <si>
    <t>Usluge čišćenja, pranja i sl.</t>
  </si>
  <si>
    <t>Ostale nespomenute usluge</t>
  </si>
  <si>
    <t>Naknade trošk.osobama izvan radnog odn.</t>
  </si>
  <si>
    <t>Naknade trošk.osobama izvan radnog odnosa</t>
  </si>
  <si>
    <t>Naknade troškova službenog puta</t>
  </si>
  <si>
    <t>Naknade ostalih troškova</t>
  </si>
  <si>
    <t>Ostali nespomenuti rashodi poslovanja</t>
  </si>
  <si>
    <t>Premije osiguranja</t>
  </si>
  <si>
    <t>Premije osiguranja ostale imovine</t>
  </si>
  <si>
    <t>Reprezentacija</t>
  </si>
  <si>
    <t>Članarine</t>
  </si>
  <si>
    <t>Tuzemne članarine</t>
  </si>
  <si>
    <t>Ostali financijski rashodi</t>
  </si>
  <si>
    <t>Bankarske usluge i usluge platnog prometa</t>
  </si>
  <si>
    <t>Usluge banaka</t>
  </si>
  <si>
    <t>Ras.za nabavu proizv. dugotrajne imovine</t>
  </si>
  <si>
    <t>Postrojenja i oprema</t>
  </si>
  <si>
    <t>Uredska oprema i namještaj</t>
  </si>
  <si>
    <t>Računala i računalna oprema</t>
  </si>
  <si>
    <t>Uredski namještaj</t>
  </si>
  <si>
    <t>Uređaji, strojevi i oprema za ostale namjene</t>
  </si>
  <si>
    <t>Uređaji</t>
  </si>
  <si>
    <t>Knjige</t>
  </si>
  <si>
    <t>Knjige u knjižnicama</t>
  </si>
  <si>
    <t>Nematerijalna proizvedena imovina</t>
  </si>
  <si>
    <t>Umjetnička, literarna i znanstvena djela</t>
  </si>
  <si>
    <t>Zvučni i tekstualni zapisi (AVE građa)</t>
  </si>
  <si>
    <t xml:space="preserve">Donacije </t>
  </si>
  <si>
    <t>Prihodi od nefinancijske imovine i nadokade šteta s osnova osiguranja</t>
  </si>
  <si>
    <t>Namjenski primici
od zaduživanja</t>
  </si>
  <si>
    <t>6711(Grad)</t>
  </si>
  <si>
    <t>6712(Grad)</t>
  </si>
  <si>
    <t>63622 (Ministarstvo kulture)</t>
  </si>
  <si>
    <t>63613 (Krap.zag.županija)</t>
  </si>
  <si>
    <t>63414 (Ministarstvo rada)</t>
  </si>
  <si>
    <t>Preneseni višak</t>
  </si>
  <si>
    <t>Ukupno (po izvorima)</t>
  </si>
  <si>
    <t>Ravnateljica</t>
  </si>
  <si>
    <t>Branka Tuđa Kanceljak</t>
  </si>
  <si>
    <t>Ukupno prihodi i primici za 2023.</t>
  </si>
  <si>
    <t xml:space="preserve">                                                                                                                                </t>
  </si>
  <si>
    <t xml:space="preserve">        </t>
  </si>
  <si>
    <t>PLAN 2023.</t>
  </si>
  <si>
    <t>1. IZMJENA PLANA  2023.</t>
  </si>
  <si>
    <t xml:space="preserve">PLAN
2023.
</t>
  </si>
  <si>
    <t xml:space="preserve">1. IZMJENA
PLANA
2023.
</t>
  </si>
  <si>
    <t xml:space="preserve">PLAN 2023.
</t>
  </si>
  <si>
    <t xml:space="preserve">1. IZMJENA PLANA 2023.
</t>
  </si>
  <si>
    <t>1. IZMJENA PLANA ZA 2023.</t>
  </si>
  <si>
    <t>Nadnevak:</t>
  </si>
  <si>
    <t>05.04.2023.</t>
  </si>
  <si>
    <t>63612 (Ministarstvo kulture)</t>
  </si>
  <si>
    <t>1. IZMJENA PLANA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</si>
</sst>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0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7.5"/>
      <name val="Arial"/>
      <family val="2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7"/>
      <name val="Arial"/>
      <family val="2"/>
      <charset val="238"/>
    </font>
    <font>
      <sz val="14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color theme="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31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2" fillId="0" borderId="0"/>
  </cellStyleXfs>
  <cellXfs count="129">
    <xf numFmtId="0" fontId="0" fillId="0" borderId="0" xfId="0"/>
    <xf numFmtId="3" fontId="6" fillId="0" borderId="0" xfId="1" applyNumberFormat="1" applyFont="1"/>
    <xf numFmtId="3" fontId="7" fillId="0" borderId="0" xfId="1" applyNumberFormat="1" applyFont="1" applyFill="1" applyBorder="1" applyAlignment="1">
      <alignment horizontal="left"/>
    </xf>
    <xf numFmtId="3" fontId="3" fillId="0" borderId="1" xfId="1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center" wrapText="1"/>
    </xf>
    <xf numFmtId="3" fontId="3" fillId="0" borderId="3" xfId="1" applyNumberFormat="1" applyFont="1" applyBorder="1" applyAlignment="1">
      <alignment horizontal="center" vertical="center" wrapText="1"/>
    </xf>
    <xf numFmtId="3" fontId="6" fillId="0" borderId="0" xfId="1" applyNumberFormat="1" applyFont="1" applyAlignment="1">
      <alignment wrapText="1"/>
    </xf>
    <xf numFmtId="3" fontId="5" fillId="2" borderId="1" xfId="1" applyNumberFormat="1" applyFont="1" applyFill="1" applyBorder="1" applyAlignment="1">
      <alignment horizontal="right" vertical="center" wrapText="1"/>
    </xf>
    <xf numFmtId="3" fontId="5" fillId="0" borderId="0" xfId="1" applyNumberFormat="1" applyFont="1" applyBorder="1" applyAlignment="1">
      <alignment horizontal="center" wrapText="1"/>
    </xf>
    <xf numFmtId="3" fontId="5" fillId="2" borderId="3" xfId="1" applyNumberFormat="1" applyFont="1" applyFill="1" applyBorder="1" applyAlignment="1">
      <alignment horizontal="right" vertical="center" wrapText="1"/>
    </xf>
    <xf numFmtId="0" fontId="9" fillId="3" borderId="1" xfId="1" applyNumberFormat="1" applyFont="1" applyFill="1" applyBorder="1" applyAlignment="1">
      <alignment horizontal="center"/>
    </xf>
    <xf numFmtId="0" fontId="10" fillId="3" borderId="1" xfId="1" applyNumberFormat="1" applyFont="1" applyFill="1" applyBorder="1" applyAlignment="1"/>
    <xf numFmtId="3" fontId="5" fillId="3" borderId="1" xfId="1" applyNumberFormat="1" applyFont="1" applyFill="1" applyBorder="1" applyAlignment="1">
      <alignment vertical="center"/>
    </xf>
    <xf numFmtId="3" fontId="5" fillId="0" borderId="0" xfId="1" applyNumberFormat="1" applyFont="1"/>
    <xf numFmtId="3" fontId="5" fillId="3" borderId="3" xfId="1" applyNumberFormat="1" applyFont="1" applyFill="1" applyBorder="1" applyAlignment="1">
      <alignment vertical="center"/>
    </xf>
    <xf numFmtId="3" fontId="6" fillId="4" borderId="0" xfId="1" applyNumberFormat="1" applyFont="1" applyFill="1"/>
    <xf numFmtId="0" fontId="9" fillId="5" borderId="1" xfId="1" applyNumberFormat="1" applyFont="1" applyFill="1" applyBorder="1" applyAlignment="1">
      <alignment horizontal="center"/>
    </xf>
    <xf numFmtId="0" fontId="10" fillId="5" borderId="1" xfId="1" applyNumberFormat="1" applyFont="1" applyFill="1" applyBorder="1" applyAlignment="1"/>
    <xf numFmtId="3" fontId="5" fillId="5" borderId="1" xfId="1" applyNumberFormat="1" applyFont="1" applyFill="1" applyBorder="1" applyAlignment="1">
      <alignment vertical="center"/>
    </xf>
    <xf numFmtId="3" fontId="5" fillId="5" borderId="0" xfId="1" applyNumberFormat="1" applyFont="1" applyFill="1"/>
    <xf numFmtId="3" fontId="5" fillId="5" borderId="3" xfId="1" applyNumberFormat="1" applyFont="1" applyFill="1" applyBorder="1" applyAlignment="1">
      <alignment vertical="center"/>
    </xf>
    <xf numFmtId="3" fontId="5" fillId="4" borderId="0" xfId="1" applyNumberFormat="1" applyFont="1" applyFill="1"/>
    <xf numFmtId="0" fontId="9" fillId="6" borderId="1" xfId="1" applyNumberFormat="1" applyFont="1" applyFill="1" applyBorder="1" applyAlignment="1">
      <alignment horizontal="center"/>
    </xf>
    <xf numFmtId="0" fontId="10" fillId="6" borderId="1" xfId="1" applyNumberFormat="1" applyFont="1" applyFill="1" applyBorder="1" applyAlignment="1"/>
    <xf numFmtId="3" fontId="5" fillId="6" borderId="1" xfId="1" applyNumberFormat="1" applyFont="1" applyFill="1" applyBorder="1" applyAlignment="1">
      <alignment vertical="center"/>
    </xf>
    <xf numFmtId="3" fontId="5" fillId="6" borderId="0" xfId="1" applyNumberFormat="1" applyFont="1" applyFill="1"/>
    <xf numFmtId="3" fontId="5" fillId="6" borderId="3" xfId="1" applyNumberFormat="1" applyFont="1" applyFill="1" applyBorder="1" applyAlignment="1">
      <alignment vertical="center"/>
    </xf>
    <xf numFmtId="0" fontId="11" fillId="4" borderId="1" xfId="1" applyNumberFormat="1" applyFont="1" applyFill="1" applyBorder="1" applyAlignment="1">
      <alignment horizontal="center"/>
    </xf>
    <xf numFmtId="0" fontId="9" fillId="4" borderId="1" xfId="1" applyNumberFormat="1" applyFont="1" applyFill="1" applyBorder="1" applyAlignment="1">
      <alignment horizontal="center"/>
    </xf>
    <xf numFmtId="0" fontId="12" fillId="4" borderId="1" xfId="1" applyNumberFormat="1" applyFont="1" applyFill="1" applyBorder="1" applyAlignment="1"/>
    <xf numFmtId="3" fontId="6" fillId="4" borderId="1" xfId="1" applyNumberFormat="1" applyFont="1" applyFill="1" applyBorder="1" applyAlignment="1">
      <alignment vertical="center"/>
    </xf>
    <xf numFmtId="3" fontId="6" fillId="4" borderId="3" xfId="1" applyNumberFormat="1" applyFont="1" applyFill="1" applyBorder="1" applyAlignment="1">
      <alignment vertical="center"/>
    </xf>
    <xf numFmtId="3" fontId="5" fillId="3" borderId="4" xfId="1" applyNumberFormat="1" applyFont="1" applyFill="1" applyBorder="1" applyAlignment="1">
      <alignment vertical="center"/>
    </xf>
    <xf numFmtId="3" fontId="6" fillId="3" borderId="0" xfId="1" applyNumberFormat="1" applyFont="1" applyFill="1"/>
    <xf numFmtId="3" fontId="5" fillId="6" borderId="4" xfId="1" applyNumberFormat="1" applyFont="1" applyFill="1" applyBorder="1" applyAlignment="1">
      <alignment vertical="center"/>
    </xf>
    <xf numFmtId="0" fontId="12" fillId="4" borderId="1" xfId="1" applyNumberFormat="1" applyFont="1" applyFill="1" applyBorder="1" applyAlignment="1">
      <alignment wrapText="1"/>
    </xf>
    <xf numFmtId="3" fontId="5" fillId="4" borderId="1" xfId="1" applyNumberFormat="1" applyFont="1" applyFill="1" applyBorder="1" applyAlignment="1">
      <alignment vertical="center"/>
    </xf>
    <xf numFmtId="0" fontId="10" fillId="5" borderId="1" xfId="1" applyNumberFormat="1" applyFont="1" applyFill="1" applyBorder="1" applyAlignment="1">
      <alignment wrapText="1"/>
    </xf>
    <xf numFmtId="3" fontId="5" fillId="3" borderId="1" xfId="1" applyNumberFormat="1" applyFont="1" applyFill="1" applyBorder="1"/>
    <xf numFmtId="3" fontId="5" fillId="3" borderId="4" xfId="1" applyNumberFormat="1" applyFont="1" applyFill="1" applyBorder="1"/>
    <xf numFmtId="3" fontId="5" fillId="3" borderId="3" xfId="1" applyNumberFormat="1" applyFont="1" applyFill="1" applyBorder="1"/>
    <xf numFmtId="3" fontId="5" fillId="3" borderId="0" xfId="1" applyNumberFormat="1" applyFont="1" applyFill="1"/>
    <xf numFmtId="3" fontId="5" fillId="5" borderId="1" xfId="1" applyNumberFormat="1" applyFont="1" applyFill="1" applyBorder="1"/>
    <xf numFmtId="3" fontId="5" fillId="5" borderId="4" xfId="1" applyNumberFormat="1" applyFont="1" applyFill="1" applyBorder="1"/>
    <xf numFmtId="3" fontId="5" fillId="5" borderId="3" xfId="1" applyNumberFormat="1" applyFont="1" applyFill="1" applyBorder="1"/>
    <xf numFmtId="3" fontId="5" fillId="6" borderId="1" xfId="1" applyNumberFormat="1" applyFont="1" applyFill="1" applyBorder="1"/>
    <xf numFmtId="3" fontId="5" fillId="6" borderId="1" xfId="1" applyNumberFormat="1" applyFont="1" applyFill="1" applyBorder="1" applyAlignment="1">
      <alignment wrapText="1"/>
    </xf>
    <xf numFmtId="3" fontId="5" fillId="6" borderId="3" xfId="1" applyNumberFormat="1" applyFont="1" applyFill="1" applyBorder="1"/>
    <xf numFmtId="3" fontId="6" fillId="4" borderId="1" xfId="1" applyNumberFormat="1" applyFont="1" applyFill="1" applyBorder="1"/>
    <xf numFmtId="3" fontId="6" fillId="4" borderId="1" xfId="1" applyNumberFormat="1" applyFont="1" applyFill="1" applyBorder="1" applyAlignment="1">
      <alignment wrapText="1"/>
    </xf>
    <xf numFmtId="3" fontId="6" fillId="4" borderId="3" xfId="1" applyNumberFormat="1" applyFont="1" applyFill="1" applyBorder="1"/>
    <xf numFmtId="0" fontId="10" fillId="6" borderId="1" xfId="1" applyNumberFormat="1" applyFont="1" applyFill="1" applyBorder="1" applyAlignment="1">
      <alignment wrapText="1"/>
    </xf>
    <xf numFmtId="0" fontId="6" fillId="0" borderId="0" xfId="1" applyNumberFormat="1" applyFont="1" applyAlignment="1">
      <alignment horizontal="center"/>
    </xf>
    <xf numFmtId="0" fontId="6" fillId="0" borderId="0" xfId="1" applyNumberFormat="1" applyFont="1"/>
    <xf numFmtId="0" fontId="2" fillId="0" borderId="0" xfId="1"/>
    <xf numFmtId="0" fontId="3" fillId="0" borderId="0" xfId="1" applyFont="1"/>
    <xf numFmtId="0" fontId="1" fillId="0" borderId="0" xfId="1" applyFont="1"/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right"/>
    </xf>
    <xf numFmtId="0" fontId="17" fillId="0" borderId="15" xfId="1" applyFont="1" applyBorder="1" applyAlignment="1">
      <alignment horizontal="center" wrapText="1"/>
    </xf>
    <xf numFmtId="0" fontId="1" fillId="0" borderId="16" xfId="1" applyFont="1" applyBorder="1" applyAlignment="1">
      <alignment horizont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3" fontId="1" fillId="0" borderId="18" xfId="1" applyNumberFormat="1" applyFont="1" applyBorder="1" applyAlignment="1">
      <alignment horizontal="right" vertical="center" wrapText="1"/>
    </xf>
    <xf numFmtId="0" fontId="1" fillId="0" borderId="19" xfId="1" applyFont="1" applyBorder="1" applyAlignment="1">
      <alignment horizontal="center" vertical="center" wrapText="1"/>
    </xf>
    <xf numFmtId="3" fontId="1" fillId="0" borderId="1" xfId="1" applyNumberFormat="1" applyFont="1" applyBorder="1" applyAlignment="1">
      <alignment horizontal="right"/>
    </xf>
    <xf numFmtId="0" fontId="1" fillId="0" borderId="1" xfId="1" applyFont="1" applyBorder="1"/>
    <xf numFmtId="0" fontId="1" fillId="0" borderId="4" xfId="1" applyFont="1" applyBorder="1"/>
    <xf numFmtId="3" fontId="1" fillId="0" borderId="3" xfId="1" applyNumberFormat="1" applyFont="1" applyBorder="1" applyAlignment="1">
      <alignment horizontal="right"/>
    </xf>
    <xf numFmtId="0" fontId="1" fillId="0" borderId="20" xfId="1" applyFont="1" applyBorder="1"/>
    <xf numFmtId="0" fontId="1" fillId="0" borderId="3" xfId="1" applyFont="1" applyBorder="1"/>
    <xf numFmtId="0" fontId="17" fillId="0" borderId="21" xfId="1" applyFont="1" applyBorder="1" applyAlignment="1">
      <alignment horizontal="center"/>
    </xf>
    <xf numFmtId="0" fontId="17" fillId="0" borderId="8" xfId="1" applyFont="1" applyBorder="1" applyAlignment="1">
      <alignment horizontal="center"/>
    </xf>
    <xf numFmtId="3" fontId="1" fillId="0" borderId="22" xfId="1" applyNumberFormat="1" applyFont="1" applyBorder="1" applyAlignment="1">
      <alignment horizontal="right"/>
    </xf>
    <xf numFmtId="0" fontId="1" fillId="0" borderId="22" xfId="1" applyFont="1" applyBorder="1"/>
    <xf numFmtId="0" fontId="1" fillId="0" borderId="23" xfId="1" applyFont="1" applyBorder="1"/>
    <xf numFmtId="0" fontId="1" fillId="0" borderId="24" xfId="1" applyFont="1" applyBorder="1"/>
    <xf numFmtId="0" fontId="1" fillId="0" borderId="25" xfId="1" applyFont="1" applyBorder="1"/>
    <xf numFmtId="0" fontId="14" fillId="0" borderId="5" xfId="1" applyFont="1" applyBorder="1"/>
    <xf numFmtId="3" fontId="1" fillId="0" borderId="9" xfId="1" applyNumberFormat="1" applyFont="1" applyBorder="1"/>
    <xf numFmtId="3" fontId="1" fillId="0" borderId="10" xfId="1" applyNumberFormat="1" applyFont="1" applyBorder="1"/>
    <xf numFmtId="3" fontId="1" fillId="0" borderId="11" xfId="1" applyNumberFormat="1" applyFont="1" applyBorder="1"/>
    <xf numFmtId="3" fontId="1" fillId="0" borderId="12" xfId="1" applyNumberFormat="1" applyFont="1" applyBorder="1"/>
    <xf numFmtId="3" fontId="1" fillId="0" borderId="13" xfId="1" applyNumberFormat="1" applyFont="1" applyBorder="1"/>
    <xf numFmtId="0" fontId="14" fillId="0" borderId="0" xfId="1" applyFont="1"/>
    <xf numFmtId="3" fontId="1" fillId="0" borderId="0" xfId="1" applyNumberFormat="1" applyFont="1"/>
    <xf numFmtId="3" fontId="2" fillId="0" borderId="0" xfId="1" applyNumberFormat="1"/>
    <xf numFmtId="3" fontId="18" fillId="0" borderId="0" xfId="1" applyNumberFormat="1" applyFont="1"/>
    <xf numFmtId="3" fontId="4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1" applyNumberFormat="1" applyFont="1"/>
    <xf numFmtId="0" fontId="2" fillId="0" borderId="0" xfId="1" applyNumberFormat="1" applyFont="1" applyAlignment="1">
      <alignment horizontal="left"/>
    </xf>
    <xf numFmtId="0" fontId="2" fillId="0" borderId="0" xfId="1" applyNumberFormat="1" applyFont="1" applyAlignment="1">
      <alignment horizontal="center"/>
    </xf>
    <xf numFmtId="0" fontId="2" fillId="0" borderId="0" xfId="1" applyFont="1"/>
    <xf numFmtId="164" fontId="2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left"/>
    </xf>
    <xf numFmtId="0" fontId="19" fillId="0" borderId="0" xfId="0" applyNumberFormat="1" applyFont="1" applyFill="1" applyBorder="1" applyAlignment="1" applyProtection="1">
      <alignment horizontal="right" vertical="center" wrapText="1"/>
    </xf>
    <xf numFmtId="0" fontId="3" fillId="8" borderId="8" xfId="1" applyFont="1" applyFill="1" applyBorder="1" applyAlignment="1">
      <alignment horizontal="right" vertical="center" wrapText="1"/>
    </xf>
    <xf numFmtId="0" fontId="3" fillId="8" borderId="14" xfId="1" applyFont="1" applyFill="1" applyBorder="1" applyAlignment="1">
      <alignment horizontal="left" wrapText="1"/>
    </xf>
    <xf numFmtId="0" fontId="3" fillId="8" borderId="32" xfId="1" applyFont="1" applyFill="1" applyBorder="1" applyAlignment="1">
      <alignment horizontal="center"/>
    </xf>
    <xf numFmtId="3" fontId="14" fillId="0" borderId="5" xfId="1" applyNumberFormat="1" applyFont="1" applyBorder="1" applyAlignment="1">
      <alignment horizontal="center"/>
    </xf>
    <xf numFmtId="3" fontId="14" fillId="0" borderId="6" xfId="1" applyNumberFormat="1" applyFont="1" applyBorder="1" applyAlignment="1">
      <alignment horizontal="center"/>
    </xf>
    <xf numFmtId="3" fontId="14" fillId="0" borderId="7" xfId="1" applyNumberFormat="1" applyFont="1" applyBorder="1" applyAlignment="1">
      <alignment horizontal="center"/>
    </xf>
    <xf numFmtId="0" fontId="1" fillId="0" borderId="0" xfId="1" applyFont="1" applyBorder="1" applyAlignment="1">
      <alignment wrapText="1"/>
    </xf>
    <xf numFmtId="0" fontId="4" fillId="0" borderId="34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3" fillId="7" borderId="7" xfId="1" applyFont="1" applyFill="1" applyBorder="1" applyAlignment="1">
      <alignment horizontal="center" wrapText="1"/>
    </xf>
    <xf numFmtId="0" fontId="3" fillId="7" borderId="5" xfId="1" applyFont="1" applyFill="1" applyBorder="1" applyAlignment="1">
      <alignment horizontal="center"/>
    </xf>
    <xf numFmtId="0" fontId="3" fillId="7" borderId="33" xfId="1" applyFont="1" applyFill="1" applyBorder="1" applyAlignment="1">
      <alignment horizontal="center"/>
    </xf>
    <xf numFmtId="0" fontId="3" fillId="7" borderId="7" xfId="1" applyFont="1" applyFill="1" applyBorder="1" applyAlignment="1">
      <alignment horizontal="center" vertical="center" wrapText="1"/>
    </xf>
    <xf numFmtId="0" fontId="3" fillId="7" borderId="5" xfId="1" applyFont="1" applyFill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wrapText="1"/>
    </xf>
    <xf numFmtId="0" fontId="4" fillId="0" borderId="28" xfId="1" applyNumberFormat="1" applyFont="1" applyBorder="1" applyAlignment="1">
      <alignment horizontal="center" vertical="center" wrapText="1"/>
    </xf>
    <xf numFmtId="0" fontId="4" fillId="0" borderId="29" xfId="1" applyNumberFormat="1" applyFont="1" applyBorder="1" applyAlignment="1">
      <alignment horizontal="center" vertical="center" wrapText="1"/>
    </xf>
    <xf numFmtId="0" fontId="5" fillId="0" borderId="30" xfId="1" applyNumberFormat="1" applyFont="1" applyBorder="1" applyAlignment="1">
      <alignment horizontal="center" vertical="center" wrapText="1"/>
    </xf>
    <xf numFmtId="0" fontId="5" fillId="0" borderId="31" xfId="1" applyNumberFormat="1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 vertical="center"/>
    </xf>
    <xf numFmtId="3" fontId="4" fillId="0" borderId="27" xfId="1" applyNumberFormat="1" applyFont="1" applyBorder="1" applyAlignment="1">
      <alignment horizontal="center" vertical="center"/>
    </xf>
    <xf numFmtId="3" fontId="4" fillId="0" borderId="26" xfId="1" applyNumberFormat="1" applyFont="1" applyBorder="1" applyAlignment="1">
      <alignment horizontal="center" vertic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19049</xdr:rowOff>
    </xdr:from>
    <xdr:to>
      <xdr:col>0</xdr:col>
      <xdr:colOff>2423583</xdr:colOff>
      <xdr:row>8</xdr:row>
      <xdr:rowOff>931332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5" y="1299632"/>
          <a:ext cx="2395008" cy="1494367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abSelected="1" zoomScale="90" zoomScaleNormal="90" workbookViewId="0">
      <selection activeCell="R19" sqref="R19"/>
    </sheetView>
  </sheetViews>
  <sheetFormatPr defaultRowHeight="12.75" x14ac:dyDescent="0.2"/>
  <cols>
    <col min="1" max="1" width="36.42578125" style="55" customWidth="1"/>
    <col min="2" max="2" width="13" style="55" customWidth="1"/>
    <col min="3" max="3" width="12.28515625" style="55" customWidth="1"/>
    <col min="4" max="4" width="11.7109375" style="55" customWidth="1"/>
    <col min="5" max="5" width="10.42578125" style="55" customWidth="1"/>
    <col min="6" max="6" width="10" style="55" customWidth="1"/>
    <col min="7" max="7" width="11.7109375" style="55" customWidth="1"/>
    <col min="8" max="8" width="10.42578125" style="55" customWidth="1"/>
    <col min="9" max="9" width="12.28515625" style="55" customWidth="1"/>
    <col min="10" max="10" width="9.140625" style="55"/>
    <col min="11" max="11" width="10.85546875" style="55" customWidth="1"/>
    <col min="12" max="12" width="9.140625" style="55"/>
    <col min="13" max="13" width="8.5703125" style="55" customWidth="1"/>
    <col min="14" max="14" width="10" style="55" customWidth="1"/>
    <col min="15" max="248" width="9.140625" style="55"/>
    <col min="249" max="249" width="36.42578125" style="55" customWidth="1"/>
    <col min="250" max="250" width="13" style="55" customWidth="1"/>
    <col min="251" max="251" width="12.28515625" style="55" customWidth="1"/>
    <col min="252" max="252" width="11.7109375" style="55" customWidth="1"/>
    <col min="253" max="253" width="10.42578125" style="55" customWidth="1"/>
    <col min="254" max="254" width="10" style="55" customWidth="1"/>
    <col min="255" max="255" width="11.7109375" style="55" customWidth="1"/>
    <col min="256" max="256" width="10.42578125" style="55" customWidth="1"/>
    <col min="257" max="257" width="12.28515625" style="55" customWidth="1"/>
    <col min="258" max="258" width="9.140625" style="55"/>
    <col min="259" max="259" width="10.85546875" style="55" customWidth="1"/>
    <col min="260" max="260" width="9.140625" style="55"/>
    <col min="261" max="261" width="8.5703125" style="55" customWidth="1"/>
    <col min="262" max="262" width="10" style="55" customWidth="1"/>
    <col min="263" max="504" width="9.140625" style="55"/>
    <col min="505" max="505" width="36.42578125" style="55" customWidth="1"/>
    <col min="506" max="506" width="13" style="55" customWidth="1"/>
    <col min="507" max="507" width="12.28515625" style="55" customWidth="1"/>
    <col min="508" max="508" width="11.7109375" style="55" customWidth="1"/>
    <col min="509" max="509" width="10.42578125" style="55" customWidth="1"/>
    <col min="510" max="510" width="10" style="55" customWidth="1"/>
    <col min="511" max="511" width="11.7109375" style="55" customWidth="1"/>
    <col min="512" max="512" width="10.42578125" style="55" customWidth="1"/>
    <col min="513" max="513" width="12.28515625" style="55" customWidth="1"/>
    <col min="514" max="514" width="9.140625" style="55"/>
    <col min="515" max="515" width="10.85546875" style="55" customWidth="1"/>
    <col min="516" max="516" width="9.140625" style="55"/>
    <col min="517" max="517" width="8.5703125" style="55" customWidth="1"/>
    <col min="518" max="518" width="10" style="55" customWidth="1"/>
    <col min="519" max="760" width="9.140625" style="55"/>
    <col min="761" max="761" width="36.42578125" style="55" customWidth="1"/>
    <col min="762" max="762" width="13" style="55" customWidth="1"/>
    <col min="763" max="763" width="12.28515625" style="55" customWidth="1"/>
    <col min="764" max="764" width="11.7109375" style="55" customWidth="1"/>
    <col min="765" max="765" width="10.42578125" style="55" customWidth="1"/>
    <col min="766" max="766" width="10" style="55" customWidth="1"/>
    <col min="767" max="767" width="11.7109375" style="55" customWidth="1"/>
    <col min="768" max="768" width="10.42578125" style="55" customWidth="1"/>
    <col min="769" max="769" width="12.28515625" style="55" customWidth="1"/>
    <col min="770" max="770" width="9.140625" style="55"/>
    <col min="771" max="771" width="10.85546875" style="55" customWidth="1"/>
    <col min="772" max="772" width="9.140625" style="55"/>
    <col min="773" max="773" width="8.5703125" style="55" customWidth="1"/>
    <col min="774" max="774" width="10" style="55" customWidth="1"/>
    <col min="775" max="1016" width="9.140625" style="55"/>
    <col min="1017" max="1017" width="36.42578125" style="55" customWidth="1"/>
    <col min="1018" max="1018" width="13" style="55" customWidth="1"/>
    <col min="1019" max="1019" width="12.28515625" style="55" customWidth="1"/>
    <col min="1020" max="1020" width="11.7109375" style="55" customWidth="1"/>
    <col min="1021" max="1021" width="10.42578125" style="55" customWidth="1"/>
    <col min="1022" max="1022" width="10" style="55" customWidth="1"/>
    <col min="1023" max="1023" width="11.7109375" style="55" customWidth="1"/>
    <col min="1024" max="1024" width="10.42578125" style="55" customWidth="1"/>
    <col min="1025" max="1025" width="12.28515625" style="55" customWidth="1"/>
    <col min="1026" max="1026" width="9.140625" style="55"/>
    <col min="1027" max="1027" width="10.85546875" style="55" customWidth="1"/>
    <col min="1028" max="1028" width="9.140625" style="55"/>
    <col min="1029" max="1029" width="8.5703125" style="55" customWidth="1"/>
    <col min="1030" max="1030" width="10" style="55" customWidth="1"/>
    <col min="1031" max="1272" width="9.140625" style="55"/>
    <col min="1273" max="1273" width="36.42578125" style="55" customWidth="1"/>
    <col min="1274" max="1274" width="13" style="55" customWidth="1"/>
    <col min="1275" max="1275" width="12.28515625" style="55" customWidth="1"/>
    <col min="1276" max="1276" width="11.7109375" style="55" customWidth="1"/>
    <col min="1277" max="1277" width="10.42578125" style="55" customWidth="1"/>
    <col min="1278" max="1278" width="10" style="55" customWidth="1"/>
    <col min="1279" max="1279" width="11.7109375" style="55" customWidth="1"/>
    <col min="1280" max="1280" width="10.42578125" style="55" customWidth="1"/>
    <col min="1281" max="1281" width="12.28515625" style="55" customWidth="1"/>
    <col min="1282" max="1282" width="9.140625" style="55"/>
    <col min="1283" max="1283" width="10.85546875" style="55" customWidth="1"/>
    <col min="1284" max="1284" width="9.140625" style="55"/>
    <col min="1285" max="1285" width="8.5703125" style="55" customWidth="1"/>
    <col min="1286" max="1286" width="10" style="55" customWidth="1"/>
    <col min="1287" max="1528" width="9.140625" style="55"/>
    <col min="1529" max="1529" width="36.42578125" style="55" customWidth="1"/>
    <col min="1530" max="1530" width="13" style="55" customWidth="1"/>
    <col min="1531" max="1531" width="12.28515625" style="55" customWidth="1"/>
    <col min="1532" max="1532" width="11.7109375" style="55" customWidth="1"/>
    <col min="1533" max="1533" width="10.42578125" style="55" customWidth="1"/>
    <col min="1534" max="1534" width="10" style="55" customWidth="1"/>
    <col min="1535" max="1535" width="11.7109375" style="55" customWidth="1"/>
    <col min="1536" max="1536" width="10.42578125" style="55" customWidth="1"/>
    <col min="1537" max="1537" width="12.28515625" style="55" customWidth="1"/>
    <col min="1538" max="1538" width="9.140625" style="55"/>
    <col min="1539" max="1539" width="10.85546875" style="55" customWidth="1"/>
    <col min="1540" max="1540" width="9.140625" style="55"/>
    <col min="1541" max="1541" width="8.5703125" style="55" customWidth="1"/>
    <col min="1542" max="1542" width="10" style="55" customWidth="1"/>
    <col min="1543" max="1784" width="9.140625" style="55"/>
    <col min="1785" max="1785" width="36.42578125" style="55" customWidth="1"/>
    <col min="1786" max="1786" width="13" style="55" customWidth="1"/>
    <col min="1787" max="1787" width="12.28515625" style="55" customWidth="1"/>
    <col min="1788" max="1788" width="11.7109375" style="55" customWidth="1"/>
    <col min="1789" max="1789" width="10.42578125" style="55" customWidth="1"/>
    <col min="1790" max="1790" width="10" style="55" customWidth="1"/>
    <col min="1791" max="1791" width="11.7109375" style="55" customWidth="1"/>
    <col min="1792" max="1792" width="10.42578125" style="55" customWidth="1"/>
    <col min="1793" max="1793" width="12.28515625" style="55" customWidth="1"/>
    <col min="1794" max="1794" width="9.140625" style="55"/>
    <col min="1795" max="1795" width="10.85546875" style="55" customWidth="1"/>
    <col min="1796" max="1796" width="9.140625" style="55"/>
    <col min="1797" max="1797" width="8.5703125" style="55" customWidth="1"/>
    <col min="1798" max="1798" width="10" style="55" customWidth="1"/>
    <col min="1799" max="2040" width="9.140625" style="55"/>
    <col min="2041" max="2041" width="36.42578125" style="55" customWidth="1"/>
    <col min="2042" max="2042" width="13" style="55" customWidth="1"/>
    <col min="2043" max="2043" width="12.28515625" style="55" customWidth="1"/>
    <col min="2044" max="2044" width="11.7109375" style="55" customWidth="1"/>
    <col min="2045" max="2045" width="10.42578125" style="55" customWidth="1"/>
    <col min="2046" max="2046" width="10" style="55" customWidth="1"/>
    <col min="2047" max="2047" width="11.7109375" style="55" customWidth="1"/>
    <col min="2048" max="2048" width="10.42578125" style="55" customWidth="1"/>
    <col min="2049" max="2049" width="12.28515625" style="55" customWidth="1"/>
    <col min="2050" max="2050" width="9.140625" style="55"/>
    <col min="2051" max="2051" width="10.85546875" style="55" customWidth="1"/>
    <col min="2052" max="2052" width="9.140625" style="55"/>
    <col min="2053" max="2053" width="8.5703125" style="55" customWidth="1"/>
    <col min="2054" max="2054" width="10" style="55" customWidth="1"/>
    <col min="2055" max="2296" width="9.140625" style="55"/>
    <col min="2297" max="2297" width="36.42578125" style="55" customWidth="1"/>
    <col min="2298" max="2298" width="13" style="55" customWidth="1"/>
    <col min="2299" max="2299" width="12.28515625" style="55" customWidth="1"/>
    <col min="2300" max="2300" width="11.7109375" style="55" customWidth="1"/>
    <col min="2301" max="2301" width="10.42578125" style="55" customWidth="1"/>
    <col min="2302" max="2302" width="10" style="55" customWidth="1"/>
    <col min="2303" max="2303" width="11.7109375" style="55" customWidth="1"/>
    <col min="2304" max="2304" width="10.42578125" style="55" customWidth="1"/>
    <col min="2305" max="2305" width="12.28515625" style="55" customWidth="1"/>
    <col min="2306" max="2306" width="9.140625" style="55"/>
    <col min="2307" max="2307" width="10.85546875" style="55" customWidth="1"/>
    <col min="2308" max="2308" width="9.140625" style="55"/>
    <col min="2309" max="2309" width="8.5703125" style="55" customWidth="1"/>
    <col min="2310" max="2310" width="10" style="55" customWidth="1"/>
    <col min="2311" max="2552" width="9.140625" style="55"/>
    <col min="2553" max="2553" width="36.42578125" style="55" customWidth="1"/>
    <col min="2554" max="2554" width="13" style="55" customWidth="1"/>
    <col min="2555" max="2555" width="12.28515625" style="55" customWidth="1"/>
    <col min="2556" max="2556" width="11.7109375" style="55" customWidth="1"/>
    <col min="2557" max="2557" width="10.42578125" style="55" customWidth="1"/>
    <col min="2558" max="2558" width="10" style="55" customWidth="1"/>
    <col min="2559" max="2559" width="11.7109375" style="55" customWidth="1"/>
    <col min="2560" max="2560" width="10.42578125" style="55" customWidth="1"/>
    <col min="2561" max="2561" width="12.28515625" style="55" customWidth="1"/>
    <col min="2562" max="2562" width="9.140625" style="55"/>
    <col min="2563" max="2563" width="10.85546875" style="55" customWidth="1"/>
    <col min="2564" max="2564" width="9.140625" style="55"/>
    <col min="2565" max="2565" width="8.5703125" style="55" customWidth="1"/>
    <col min="2566" max="2566" width="10" style="55" customWidth="1"/>
    <col min="2567" max="2808" width="9.140625" style="55"/>
    <col min="2809" max="2809" width="36.42578125" style="55" customWidth="1"/>
    <col min="2810" max="2810" width="13" style="55" customWidth="1"/>
    <col min="2811" max="2811" width="12.28515625" style="55" customWidth="1"/>
    <col min="2812" max="2812" width="11.7109375" style="55" customWidth="1"/>
    <col min="2813" max="2813" width="10.42578125" style="55" customWidth="1"/>
    <col min="2814" max="2814" width="10" style="55" customWidth="1"/>
    <col min="2815" max="2815" width="11.7109375" style="55" customWidth="1"/>
    <col min="2816" max="2816" width="10.42578125" style="55" customWidth="1"/>
    <col min="2817" max="2817" width="12.28515625" style="55" customWidth="1"/>
    <col min="2818" max="2818" width="9.140625" style="55"/>
    <col min="2819" max="2819" width="10.85546875" style="55" customWidth="1"/>
    <col min="2820" max="2820" width="9.140625" style="55"/>
    <col min="2821" max="2821" width="8.5703125" style="55" customWidth="1"/>
    <col min="2822" max="2822" width="10" style="55" customWidth="1"/>
    <col min="2823" max="3064" width="9.140625" style="55"/>
    <col min="3065" max="3065" width="36.42578125" style="55" customWidth="1"/>
    <col min="3066" max="3066" width="13" style="55" customWidth="1"/>
    <col min="3067" max="3067" width="12.28515625" style="55" customWidth="1"/>
    <col min="3068" max="3068" width="11.7109375" style="55" customWidth="1"/>
    <col min="3069" max="3069" width="10.42578125" style="55" customWidth="1"/>
    <col min="3070" max="3070" width="10" style="55" customWidth="1"/>
    <col min="3071" max="3071" width="11.7109375" style="55" customWidth="1"/>
    <col min="3072" max="3072" width="10.42578125" style="55" customWidth="1"/>
    <col min="3073" max="3073" width="12.28515625" style="55" customWidth="1"/>
    <col min="3074" max="3074" width="9.140625" style="55"/>
    <col min="3075" max="3075" width="10.85546875" style="55" customWidth="1"/>
    <col min="3076" max="3076" width="9.140625" style="55"/>
    <col min="3077" max="3077" width="8.5703125" style="55" customWidth="1"/>
    <col min="3078" max="3078" width="10" style="55" customWidth="1"/>
    <col min="3079" max="3320" width="9.140625" style="55"/>
    <col min="3321" max="3321" width="36.42578125" style="55" customWidth="1"/>
    <col min="3322" max="3322" width="13" style="55" customWidth="1"/>
    <col min="3323" max="3323" width="12.28515625" style="55" customWidth="1"/>
    <col min="3324" max="3324" width="11.7109375" style="55" customWidth="1"/>
    <col min="3325" max="3325" width="10.42578125" style="55" customWidth="1"/>
    <col min="3326" max="3326" width="10" style="55" customWidth="1"/>
    <col min="3327" max="3327" width="11.7109375" style="55" customWidth="1"/>
    <col min="3328" max="3328" width="10.42578125" style="55" customWidth="1"/>
    <col min="3329" max="3329" width="12.28515625" style="55" customWidth="1"/>
    <col min="3330" max="3330" width="9.140625" style="55"/>
    <col min="3331" max="3331" width="10.85546875" style="55" customWidth="1"/>
    <col min="3332" max="3332" width="9.140625" style="55"/>
    <col min="3333" max="3333" width="8.5703125" style="55" customWidth="1"/>
    <col min="3334" max="3334" width="10" style="55" customWidth="1"/>
    <col min="3335" max="3576" width="9.140625" style="55"/>
    <col min="3577" max="3577" width="36.42578125" style="55" customWidth="1"/>
    <col min="3578" max="3578" width="13" style="55" customWidth="1"/>
    <col min="3579" max="3579" width="12.28515625" style="55" customWidth="1"/>
    <col min="3580" max="3580" width="11.7109375" style="55" customWidth="1"/>
    <col min="3581" max="3581" width="10.42578125" style="55" customWidth="1"/>
    <col min="3582" max="3582" width="10" style="55" customWidth="1"/>
    <col min="3583" max="3583" width="11.7109375" style="55" customWidth="1"/>
    <col min="3584" max="3584" width="10.42578125" style="55" customWidth="1"/>
    <col min="3585" max="3585" width="12.28515625" style="55" customWidth="1"/>
    <col min="3586" max="3586" width="9.140625" style="55"/>
    <col min="3587" max="3587" width="10.85546875" style="55" customWidth="1"/>
    <col min="3588" max="3588" width="9.140625" style="55"/>
    <col min="3589" max="3589" width="8.5703125" style="55" customWidth="1"/>
    <col min="3590" max="3590" width="10" style="55" customWidth="1"/>
    <col min="3591" max="3832" width="9.140625" style="55"/>
    <col min="3833" max="3833" width="36.42578125" style="55" customWidth="1"/>
    <col min="3834" max="3834" width="13" style="55" customWidth="1"/>
    <col min="3835" max="3835" width="12.28515625" style="55" customWidth="1"/>
    <col min="3836" max="3836" width="11.7109375" style="55" customWidth="1"/>
    <col min="3837" max="3837" width="10.42578125" style="55" customWidth="1"/>
    <col min="3838" max="3838" width="10" style="55" customWidth="1"/>
    <col min="3839" max="3839" width="11.7109375" style="55" customWidth="1"/>
    <col min="3840" max="3840" width="10.42578125" style="55" customWidth="1"/>
    <col min="3841" max="3841" width="12.28515625" style="55" customWidth="1"/>
    <col min="3842" max="3842" width="9.140625" style="55"/>
    <col min="3843" max="3843" width="10.85546875" style="55" customWidth="1"/>
    <col min="3844" max="3844" width="9.140625" style="55"/>
    <col min="3845" max="3845" width="8.5703125" style="55" customWidth="1"/>
    <col min="3846" max="3846" width="10" style="55" customWidth="1"/>
    <col min="3847" max="4088" width="9.140625" style="55"/>
    <col min="4089" max="4089" width="36.42578125" style="55" customWidth="1"/>
    <col min="4090" max="4090" width="13" style="55" customWidth="1"/>
    <col min="4091" max="4091" width="12.28515625" style="55" customWidth="1"/>
    <col min="4092" max="4092" width="11.7109375" style="55" customWidth="1"/>
    <col min="4093" max="4093" width="10.42578125" style="55" customWidth="1"/>
    <col min="4094" max="4094" width="10" style="55" customWidth="1"/>
    <col min="4095" max="4095" width="11.7109375" style="55" customWidth="1"/>
    <col min="4096" max="4096" width="10.42578125" style="55" customWidth="1"/>
    <col min="4097" max="4097" width="12.28515625" style="55" customWidth="1"/>
    <col min="4098" max="4098" width="9.140625" style="55"/>
    <col min="4099" max="4099" width="10.85546875" style="55" customWidth="1"/>
    <col min="4100" max="4100" width="9.140625" style="55"/>
    <col min="4101" max="4101" width="8.5703125" style="55" customWidth="1"/>
    <col min="4102" max="4102" width="10" style="55" customWidth="1"/>
    <col min="4103" max="4344" width="9.140625" style="55"/>
    <col min="4345" max="4345" width="36.42578125" style="55" customWidth="1"/>
    <col min="4346" max="4346" width="13" style="55" customWidth="1"/>
    <col min="4347" max="4347" width="12.28515625" style="55" customWidth="1"/>
    <col min="4348" max="4348" width="11.7109375" style="55" customWidth="1"/>
    <col min="4349" max="4349" width="10.42578125" style="55" customWidth="1"/>
    <col min="4350" max="4350" width="10" style="55" customWidth="1"/>
    <col min="4351" max="4351" width="11.7109375" style="55" customWidth="1"/>
    <col min="4352" max="4352" width="10.42578125" style="55" customWidth="1"/>
    <col min="4353" max="4353" width="12.28515625" style="55" customWidth="1"/>
    <col min="4354" max="4354" width="9.140625" style="55"/>
    <col min="4355" max="4355" width="10.85546875" style="55" customWidth="1"/>
    <col min="4356" max="4356" width="9.140625" style="55"/>
    <col min="4357" max="4357" width="8.5703125" style="55" customWidth="1"/>
    <col min="4358" max="4358" width="10" style="55" customWidth="1"/>
    <col min="4359" max="4600" width="9.140625" style="55"/>
    <col min="4601" max="4601" width="36.42578125" style="55" customWidth="1"/>
    <col min="4602" max="4602" width="13" style="55" customWidth="1"/>
    <col min="4603" max="4603" width="12.28515625" style="55" customWidth="1"/>
    <col min="4604" max="4604" width="11.7109375" style="55" customWidth="1"/>
    <col min="4605" max="4605" width="10.42578125" style="55" customWidth="1"/>
    <col min="4606" max="4606" width="10" style="55" customWidth="1"/>
    <col min="4607" max="4607" width="11.7109375" style="55" customWidth="1"/>
    <col min="4608" max="4608" width="10.42578125" style="55" customWidth="1"/>
    <col min="4609" max="4609" width="12.28515625" style="55" customWidth="1"/>
    <col min="4610" max="4610" width="9.140625" style="55"/>
    <col min="4611" max="4611" width="10.85546875" style="55" customWidth="1"/>
    <col min="4612" max="4612" width="9.140625" style="55"/>
    <col min="4613" max="4613" width="8.5703125" style="55" customWidth="1"/>
    <col min="4614" max="4614" width="10" style="55" customWidth="1"/>
    <col min="4615" max="4856" width="9.140625" style="55"/>
    <col min="4857" max="4857" width="36.42578125" style="55" customWidth="1"/>
    <col min="4858" max="4858" width="13" style="55" customWidth="1"/>
    <col min="4859" max="4859" width="12.28515625" style="55" customWidth="1"/>
    <col min="4860" max="4860" width="11.7109375" style="55" customWidth="1"/>
    <col min="4861" max="4861" width="10.42578125" style="55" customWidth="1"/>
    <col min="4862" max="4862" width="10" style="55" customWidth="1"/>
    <col min="4863" max="4863" width="11.7109375" style="55" customWidth="1"/>
    <col min="4864" max="4864" width="10.42578125" style="55" customWidth="1"/>
    <col min="4865" max="4865" width="12.28515625" style="55" customWidth="1"/>
    <col min="4866" max="4866" width="9.140625" style="55"/>
    <col min="4867" max="4867" width="10.85546875" style="55" customWidth="1"/>
    <col min="4868" max="4868" width="9.140625" style="55"/>
    <col min="4869" max="4869" width="8.5703125" style="55" customWidth="1"/>
    <col min="4870" max="4870" width="10" style="55" customWidth="1"/>
    <col min="4871" max="5112" width="9.140625" style="55"/>
    <col min="5113" max="5113" width="36.42578125" style="55" customWidth="1"/>
    <col min="5114" max="5114" width="13" style="55" customWidth="1"/>
    <col min="5115" max="5115" width="12.28515625" style="55" customWidth="1"/>
    <col min="5116" max="5116" width="11.7109375" style="55" customWidth="1"/>
    <col min="5117" max="5117" width="10.42578125" style="55" customWidth="1"/>
    <col min="5118" max="5118" width="10" style="55" customWidth="1"/>
    <col min="5119" max="5119" width="11.7109375" style="55" customWidth="1"/>
    <col min="5120" max="5120" width="10.42578125" style="55" customWidth="1"/>
    <col min="5121" max="5121" width="12.28515625" style="55" customWidth="1"/>
    <col min="5122" max="5122" width="9.140625" style="55"/>
    <col min="5123" max="5123" width="10.85546875" style="55" customWidth="1"/>
    <col min="5124" max="5124" width="9.140625" style="55"/>
    <col min="5125" max="5125" width="8.5703125" style="55" customWidth="1"/>
    <col min="5126" max="5126" width="10" style="55" customWidth="1"/>
    <col min="5127" max="5368" width="9.140625" style="55"/>
    <col min="5369" max="5369" width="36.42578125" style="55" customWidth="1"/>
    <col min="5370" max="5370" width="13" style="55" customWidth="1"/>
    <col min="5371" max="5371" width="12.28515625" style="55" customWidth="1"/>
    <col min="5372" max="5372" width="11.7109375" style="55" customWidth="1"/>
    <col min="5373" max="5373" width="10.42578125" style="55" customWidth="1"/>
    <col min="5374" max="5374" width="10" style="55" customWidth="1"/>
    <col min="5375" max="5375" width="11.7109375" style="55" customWidth="1"/>
    <col min="5376" max="5376" width="10.42578125" style="55" customWidth="1"/>
    <col min="5377" max="5377" width="12.28515625" style="55" customWidth="1"/>
    <col min="5378" max="5378" width="9.140625" style="55"/>
    <col min="5379" max="5379" width="10.85546875" style="55" customWidth="1"/>
    <col min="5380" max="5380" width="9.140625" style="55"/>
    <col min="5381" max="5381" width="8.5703125" style="55" customWidth="1"/>
    <col min="5382" max="5382" width="10" style="55" customWidth="1"/>
    <col min="5383" max="5624" width="9.140625" style="55"/>
    <col min="5625" max="5625" width="36.42578125" style="55" customWidth="1"/>
    <col min="5626" max="5626" width="13" style="55" customWidth="1"/>
    <col min="5627" max="5627" width="12.28515625" style="55" customWidth="1"/>
    <col min="5628" max="5628" width="11.7109375" style="55" customWidth="1"/>
    <col min="5629" max="5629" width="10.42578125" style="55" customWidth="1"/>
    <col min="5630" max="5630" width="10" style="55" customWidth="1"/>
    <col min="5631" max="5631" width="11.7109375" style="55" customWidth="1"/>
    <col min="5632" max="5632" width="10.42578125" style="55" customWidth="1"/>
    <col min="5633" max="5633" width="12.28515625" style="55" customWidth="1"/>
    <col min="5634" max="5634" width="9.140625" style="55"/>
    <col min="5635" max="5635" width="10.85546875" style="55" customWidth="1"/>
    <col min="5636" max="5636" width="9.140625" style="55"/>
    <col min="5637" max="5637" width="8.5703125" style="55" customWidth="1"/>
    <col min="5638" max="5638" width="10" style="55" customWidth="1"/>
    <col min="5639" max="5880" width="9.140625" style="55"/>
    <col min="5881" max="5881" width="36.42578125" style="55" customWidth="1"/>
    <col min="5882" max="5882" width="13" style="55" customWidth="1"/>
    <col min="5883" max="5883" width="12.28515625" style="55" customWidth="1"/>
    <col min="5884" max="5884" width="11.7109375" style="55" customWidth="1"/>
    <col min="5885" max="5885" width="10.42578125" style="55" customWidth="1"/>
    <col min="5886" max="5886" width="10" style="55" customWidth="1"/>
    <col min="5887" max="5887" width="11.7109375" style="55" customWidth="1"/>
    <col min="5888" max="5888" width="10.42578125" style="55" customWidth="1"/>
    <col min="5889" max="5889" width="12.28515625" style="55" customWidth="1"/>
    <col min="5890" max="5890" width="9.140625" style="55"/>
    <col min="5891" max="5891" width="10.85546875" style="55" customWidth="1"/>
    <col min="5892" max="5892" width="9.140625" style="55"/>
    <col min="5893" max="5893" width="8.5703125" style="55" customWidth="1"/>
    <col min="5894" max="5894" width="10" style="55" customWidth="1"/>
    <col min="5895" max="6136" width="9.140625" style="55"/>
    <col min="6137" max="6137" width="36.42578125" style="55" customWidth="1"/>
    <col min="6138" max="6138" width="13" style="55" customWidth="1"/>
    <col min="6139" max="6139" width="12.28515625" style="55" customWidth="1"/>
    <col min="6140" max="6140" width="11.7109375" style="55" customWidth="1"/>
    <col min="6141" max="6141" width="10.42578125" style="55" customWidth="1"/>
    <col min="6142" max="6142" width="10" style="55" customWidth="1"/>
    <col min="6143" max="6143" width="11.7109375" style="55" customWidth="1"/>
    <col min="6144" max="6144" width="10.42578125" style="55" customWidth="1"/>
    <col min="6145" max="6145" width="12.28515625" style="55" customWidth="1"/>
    <col min="6146" max="6146" width="9.140625" style="55"/>
    <col min="6147" max="6147" width="10.85546875" style="55" customWidth="1"/>
    <col min="6148" max="6148" width="9.140625" style="55"/>
    <col min="6149" max="6149" width="8.5703125" style="55" customWidth="1"/>
    <col min="6150" max="6150" width="10" style="55" customWidth="1"/>
    <col min="6151" max="6392" width="9.140625" style="55"/>
    <col min="6393" max="6393" width="36.42578125" style="55" customWidth="1"/>
    <col min="6394" max="6394" width="13" style="55" customWidth="1"/>
    <col min="6395" max="6395" width="12.28515625" style="55" customWidth="1"/>
    <col min="6396" max="6396" width="11.7109375" style="55" customWidth="1"/>
    <col min="6397" max="6397" width="10.42578125" style="55" customWidth="1"/>
    <col min="6398" max="6398" width="10" style="55" customWidth="1"/>
    <col min="6399" max="6399" width="11.7109375" style="55" customWidth="1"/>
    <col min="6400" max="6400" width="10.42578125" style="55" customWidth="1"/>
    <col min="6401" max="6401" width="12.28515625" style="55" customWidth="1"/>
    <col min="6402" max="6402" width="9.140625" style="55"/>
    <col min="6403" max="6403" width="10.85546875" style="55" customWidth="1"/>
    <col min="6404" max="6404" width="9.140625" style="55"/>
    <col min="6405" max="6405" width="8.5703125" style="55" customWidth="1"/>
    <col min="6406" max="6406" width="10" style="55" customWidth="1"/>
    <col min="6407" max="6648" width="9.140625" style="55"/>
    <col min="6649" max="6649" width="36.42578125" style="55" customWidth="1"/>
    <col min="6650" max="6650" width="13" style="55" customWidth="1"/>
    <col min="6651" max="6651" width="12.28515625" style="55" customWidth="1"/>
    <col min="6652" max="6652" width="11.7109375" style="55" customWidth="1"/>
    <col min="6653" max="6653" width="10.42578125" style="55" customWidth="1"/>
    <col min="6654" max="6654" width="10" style="55" customWidth="1"/>
    <col min="6655" max="6655" width="11.7109375" style="55" customWidth="1"/>
    <col min="6656" max="6656" width="10.42578125" style="55" customWidth="1"/>
    <col min="6657" max="6657" width="12.28515625" style="55" customWidth="1"/>
    <col min="6658" max="6658" width="9.140625" style="55"/>
    <col min="6659" max="6659" width="10.85546875" style="55" customWidth="1"/>
    <col min="6660" max="6660" width="9.140625" style="55"/>
    <col min="6661" max="6661" width="8.5703125" style="55" customWidth="1"/>
    <col min="6662" max="6662" width="10" style="55" customWidth="1"/>
    <col min="6663" max="6904" width="9.140625" style="55"/>
    <col min="6905" max="6905" width="36.42578125" style="55" customWidth="1"/>
    <col min="6906" max="6906" width="13" style="55" customWidth="1"/>
    <col min="6907" max="6907" width="12.28515625" style="55" customWidth="1"/>
    <col min="6908" max="6908" width="11.7109375" style="55" customWidth="1"/>
    <col min="6909" max="6909" width="10.42578125" style="55" customWidth="1"/>
    <col min="6910" max="6910" width="10" style="55" customWidth="1"/>
    <col min="6911" max="6911" width="11.7109375" style="55" customWidth="1"/>
    <col min="6912" max="6912" width="10.42578125" style="55" customWidth="1"/>
    <col min="6913" max="6913" width="12.28515625" style="55" customWidth="1"/>
    <col min="6914" max="6914" width="9.140625" style="55"/>
    <col min="6915" max="6915" width="10.85546875" style="55" customWidth="1"/>
    <col min="6916" max="6916" width="9.140625" style="55"/>
    <col min="6917" max="6917" width="8.5703125" style="55" customWidth="1"/>
    <col min="6918" max="6918" width="10" style="55" customWidth="1"/>
    <col min="6919" max="7160" width="9.140625" style="55"/>
    <col min="7161" max="7161" width="36.42578125" style="55" customWidth="1"/>
    <col min="7162" max="7162" width="13" style="55" customWidth="1"/>
    <col min="7163" max="7163" width="12.28515625" style="55" customWidth="1"/>
    <col min="7164" max="7164" width="11.7109375" style="55" customWidth="1"/>
    <col min="7165" max="7165" width="10.42578125" style="55" customWidth="1"/>
    <col min="7166" max="7166" width="10" style="55" customWidth="1"/>
    <col min="7167" max="7167" width="11.7109375" style="55" customWidth="1"/>
    <col min="7168" max="7168" width="10.42578125" style="55" customWidth="1"/>
    <col min="7169" max="7169" width="12.28515625" style="55" customWidth="1"/>
    <col min="7170" max="7170" width="9.140625" style="55"/>
    <col min="7171" max="7171" width="10.85546875" style="55" customWidth="1"/>
    <col min="7172" max="7172" width="9.140625" style="55"/>
    <col min="7173" max="7173" width="8.5703125" style="55" customWidth="1"/>
    <col min="7174" max="7174" width="10" style="55" customWidth="1"/>
    <col min="7175" max="7416" width="9.140625" style="55"/>
    <col min="7417" max="7417" width="36.42578125" style="55" customWidth="1"/>
    <col min="7418" max="7418" width="13" style="55" customWidth="1"/>
    <col min="7419" max="7419" width="12.28515625" style="55" customWidth="1"/>
    <col min="7420" max="7420" width="11.7109375" style="55" customWidth="1"/>
    <col min="7421" max="7421" width="10.42578125" style="55" customWidth="1"/>
    <col min="7422" max="7422" width="10" style="55" customWidth="1"/>
    <col min="7423" max="7423" width="11.7109375" style="55" customWidth="1"/>
    <col min="7424" max="7424" width="10.42578125" style="55" customWidth="1"/>
    <col min="7425" max="7425" width="12.28515625" style="55" customWidth="1"/>
    <col min="7426" max="7426" width="9.140625" style="55"/>
    <col min="7427" max="7427" width="10.85546875" style="55" customWidth="1"/>
    <col min="7428" max="7428" width="9.140625" style="55"/>
    <col min="7429" max="7429" width="8.5703125" style="55" customWidth="1"/>
    <col min="7430" max="7430" width="10" style="55" customWidth="1"/>
    <col min="7431" max="7672" width="9.140625" style="55"/>
    <col min="7673" max="7673" width="36.42578125" style="55" customWidth="1"/>
    <col min="7674" max="7674" width="13" style="55" customWidth="1"/>
    <col min="7675" max="7675" width="12.28515625" style="55" customWidth="1"/>
    <col min="7676" max="7676" width="11.7109375" style="55" customWidth="1"/>
    <col min="7677" max="7677" width="10.42578125" style="55" customWidth="1"/>
    <col min="7678" max="7678" width="10" style="55" customWidth="1"/>
    <col min="7679" max="7679" width="11.7109375" style="55" customWidth="1"/>
    <col min="7680" max="7680" width="10.42578125" style="55" customWidth="1"/>
    <col min="7681" max="7681" width="12.28515625" style="55" customWidth="1"/>
    <col min="7682" max="7682" width="9.140625" style="55"/>
    <col min="7683" max="7683" width="10.85546875" style="55" customWidth="1"/>
    <col min="7684" max="7684" width="9.140625" style="55"/>
    <col min="7685" max="7685" width="8.5703125" style="55" customWidth="1"/>
    <col min="7686" max="7686" width="10" style="55" customWidth="1"/>
    <col min="7687" max="7928" width="9.140625" style="55"/>
    <col min="7929" max="7929" width="36.42578125" style="55" customWidth="1"/>
    <col min="7930" max="7930" width="13" style="55" customWidth="1"/>
    <col min="7931" max="7931" width="12.28515625" style="55" customWidth="1"/>
    <col min="7932" max="7932" width="11.7109375" style="55" customWidth="1"/>
    <col min="7933" max="7933" width="10.42578125" style="55" customWidth="1"/>
    <col min="7934" max="7934" width="10" style="55" customWidth="1"/>
    <col min="7935" max="7935" width="11.7109375" style="55" customWidth="1"/>
    <col min="7936" max="7936" width="10.42578125" style="55" customWidth="1"/>
    <col min="7937" max="7937" width="12.28515625" style="55" customWidth="1"/>
    <col min="7938" max="7938" width="9.140625" style="55"/>
    <col min="7939" max="7939" width="10.85546875" style="55" customWidth="1"/>
    <col min="7940" max="7940" width="9.140625" style="55"/>
    <col min="7941" max="7941" width="8.5703125" style="55" customWidth="1"/>
    <col min="7942" max="7942" width="10" style="55" customWidth="1"/>
    <col min="7943" max="8184" width="9.140625" style="55"/>
    <col min="8185" max="8185" width="36.42578125" style="55" customWidth="1"/>
    <col min="8186" max="8186" width="13" style="55" customWidth="1"/>
    <col min="8187" max="8187" width="12.28515625" style="55" customWidth="1"/>
    <col min="8188" max="8188" width="11.7109375" style="55" customWidth="1"/>
    <col min="8189" max="8189" width="10.42578125" style="55" customWidth="1"/>
    <col min="8190" max="8190" width="10" style="55" customWidth="1"/>
    <col min="8191" max="8191" width="11.7109375" style="55" customWidth="1"/>
    <col min="8192" max="8192" width="10.42578125" style="55" customWidth="1"/>
    <col min="8193" max="8193" width="12.28515625" style="55" customWidth="1"/>
    <col min="8194" max="8194" width="9.140625" style="55"/>
    <col min="8195" max="8195" width="10.85546875" style="55" customWidth="1"/>
    <col min="8196" max="8196" width="9.140625" style="55"/>
    <col min="8197" max="8197" width="8.5703125" style="55" customWidth="1"/>
    <col min="8198" max="8198" width="10" style="55" customWidth="1"/>
    <col min="8199" max="8440" width="9.140625" style="55"/>
    <col min="8441" max="8441" width="36.42578125" style="55" customWidth="1"/>
    <col min="8442" max="8442" width="13" style="55" customWidth="1"/>
    <col min="8443" max="8443" width="12.28515625" style="55" customWidth="1"/>
    <col min="8444" max="8444" width="11.7109375" style="55" customWidth="1"/>
    <col min="8445" max="8445" width="10.42578125" style="55" customWidth="1"/>
    <col min="8446" max="8446" width="10" style="55" customWidth="1"/>
    <col min="8447" max="8447" width="11.7109375" style="55" customWidth="1"/>
    <col min="8448" max="8448" width="10.42578125" style="55" customWidth="1"/>
    <col min="8449" max="8449" width="12.28515625" style="55" customWidth="1"/>
    <col min="8450" max="8450" width="9.140625" style="55"/>
    <col min="8451" max="8451" width="10.85546875" style="55" customWidth="1"/>
    <col min="8452" max="8452" width="9.140625" style="55"/>
    <col min="8453" max="8453" width="8.5703125" style="55" customWidth="1"/>
    <col min="8454" max="8454" width="10" style="55" customWidth="1"/>
    <col min="8455" max="8696" width="9.140625" style="55"/>
    <col min="8697" max="8697" width="36.42578125" style="55" customWidth="1"/>
    <col min="8698" max="8698" width="13" style="55" customWidth="1"/>
    <col min="8699" max="8699" width="12.28515625" style="55" customWidth="1"/>
    <col min="8700" max="8700" width="11.7109375" style="55" customWidth="1"/>
    <col min="8701" max="8701" width="10.42578125" style="55" customWidth="1"/>
    <col min="8702" max="8702" width="10" style="55" customWidth="1"/>
    <col min="8703" max="8703" width="11.7109375" style="55" customWidth="1"/>
    <col min="8704" max="8704" width="10.42578125" style="55" customWidth="1"/>
    <col min="8705" max="8705" width="12.28515625" style="55" customWidth="1"/>
    <col min="8706" max="8706" width="9.140625" style="55"/>
    <col min="8707" max="8707" width="10.85546875" style="55" customWidth="1"/>
    <col min="8708" max="8708" width="9.140625" style="55"/>
    <col min="8709" max="8709" width="8.5703125" style="55" customWidth="1"/>
    <col min="8710" max="8710" width="10" style="55" customWidth="1"/>
    <col min="8711" max="8952" width="9.140625" style="55"/>
    <col min="8953" max="8953" width="36.42578125" style="55" customWidth="1"/>
    <col min="8954" max="8954" width="13" style="55" customWidth="1"/>
    <col min="8955" max="8955" width="12.28515625" style="55" customWidth="1"/>
    <col min="8956" max="8956" width="11.7109375" style="55" customWidth="1"/>
    <col min="8957" max="8957" width="10.42578125" style="55" customWidth="1"/>
    <col min="8958" max="8958" width="10" style="55" customWidth="1"/>
    <col min="8959" max="8959" width="11.7109375" style="55" customWidth="1"/>
    <col min="8960" max="8960" width="10.42578125" style="55" customWidth="1"/>
    <col min="8961" max="8961" width="12.28515625" style="55" customWidth="1"/>
    <col min="8962" max="8962" width="9.140625" style="55"/>
    <col min="8963" max="8963" width="10.85546875" style="55" customWidth="1"/>
    <col min="8964" max="8964" width="9.140625" style="55"/>
    <col min="8965" max="8965" width="8.5703125" style="55" customWidth="1"/>
    <col min="8966" max="8966" width="10" style="55" customWidth="1"/>
    <col min="8967" max="9208" width="9.140625" style="55"/>
    <col min="9209" max="9209" width="36.42578125" style="55" customWidth="1"/>
    <col min="9210" max="9210" width="13" style="55" customWidth="1"/>
    <col min="9211" max="9211" width="12.28515625" style="55" customWidth="1"/>
    <col min="9212" max="9212" width="11.7109375" style="55" customWidth="1"/>
    <col min="9213" max="9213" width="10.42578125" style="55" customWidth="1"/>
    <col min="9214" max="9214" width="10" style="55" customWidth="1"/>
    <col min="9215" max="9215" width="11.7109375" style="55" customWidth="1"/>
    <col min="9216" max="9216" width="10.42578125" style="55" customWidth="1"/>
    <col min="9217" max="9217" width="12.28515625" style="55" customWidth="1"/>
    <col min="9218" max="9218" width="9.140625" style="55"/>
    <col min="9219" max="9219" width="10.85546875" style="55" customWidth="1"/>
    <col min="9220" max="9220" width="9.140625" style="55"/>
    <col min="9221" max="9221" width="8.5703125" style="55" customWidth="1"/>
    <col min="9222" max="9222" width="10" style="55" customWidth="1"/>
    <col min="9223" max="9464" width="9.140625" style="55"/>
    <col min="9465" max="9465" width="36.42578125" style="55" customWidth="1"/>
    <col min="9466" max="9466" width="13" style="55" customWidth="1"/>
    <col min="9467" max="9467" width="12.28515625" style="55" customWidth="1"/>
    <col min="9468" max="9468" width="11.7109375" style="55" customWidth="1"/>
    <col min="9469" max="9469" width="10.42578125" style="55" customWidth="1"/>
    <col min="9470" max="9470" width="10" style="55" customWidth="1"/>
    <col min="9471" max="9471" width="11.7109375" style="55" customWidth="1"/>
    <col min="9472" max="9472" width="10.42578125" style="55" customWidth="1"/>
    <col min="9473" max="9473" width="12.28515625" style="55" customWidth="1"/>
    <col min="9474" max="9474" width="9.140625" style="55"/>
    <col min="9475" max="9475" width="10.85546875" style="55" customWidth="1"/>
    <col min="9476" max="9476" width="9.140625" style="55"/>
    <col min="9477" max="9477" width="8.5703125" style="55" customWidth="1"/>
    <col min="9478" max="9478" width="10" style="55" customWidth="1"/>
    <col min="9479" max="9720" width="9.140625" style="55"/>
    <col min="9721" max="9721" width="36.42578125" style="55" customWidth="1"/>
    <col min="9722" max="9722" width="13" style="55" customWidth="1"/>
    <col min="9723" max="9723" width="12.28515625" style="55" customWidth="1"/>
    <col min="9724" max="9724" width="11.7109375" style="55" customWidth="1"/>
    <col min="9725" max="9725" width="10.42578125" style="55" customWidth="1"/>
    <col min="9726" max="9726" width="10" style="55" customWidth="1"/>
    <col min="9727" max="9727" width="11.7109375" style="55" customWidth="1"/>
    <col min="9728" max="9728" width="10.42578125" style="55" customWidth="1"/>
    <col min="9729" max="9729" width="12.28515625" style="55" customWidth="1"/>
    <col min="9730" max="9730" width="9.140625" style="55"/>
    <col min="9731" max="9731" width="10.85546875" style="55" customWidth="1"/>
    <col min="9732" max="9732" width="9.140625" style="55"/>
    <col min="9733" max="9733" width="8.5703125" style="55" customWidth="1"/>
    <col min="9734" max="9734" width="10" style="55" customWidth="1"/>
    <col min="9735" max="9976" width="9.140625" style="55"/>
    <col min="9977" max="9977" width="36.42578125" style="55" customWidth="1"/>
    <col min="9978" max="9978" width="13" style="55" customWidth="1"/>
    <col min="9979" max="9979" width="12.28515625" style="55" customWidth="1"/>
    <col min="9980" max="9980" width="11.7109375" style="55" customWidth="1"/>
    <col min="9981" max="9981" width="10.42578125" style="55" customWidth="1"/>
    <col min="9982" max="9982" width="10" style="55" customWidth="1"/>
    <col min="9983" max="9983" width="11.7109375" style="55" customWidth="1"/>
    <col min="9984" max="9984" width="10.42578125" style="55" customWidth="1"/>
    <col min="9985" max="9985" width="12.28515625" style="55" customWidth="1"/>
    <col min="9986" max="9986" width="9.140625" style="55"/>
    <col min="9987" max="9987" width="10.85546875" style="55" customWidth="1"/>
    <col min="9988" max="9988" width="9.140625" style="55"/>
    <col min="9989" max="9989" width="8.5703125" style="55" customWidth="1"/>
    <col min="9990" max="9990" width="10" style="55" customWidth="1"/>
    <col min="9991" max="10232" width="9.140625" style="55"/>
    <col min="10233" max="10233" width="36.42578125" style="55" customWidth="1"/>
    <col min="10234" max="10234" width="13" style="55" customWidth="1"/>
    <col min="10235" max="10235" width="12.28515625" style="55" customWidth="1"/>
    <col min="10236" max="10236" width="11.7109375" style="55" customWidth="1"/>
    <col min="10237" max="10237" width="10.42578125" style="55" customWidth="1"/>
    <col min="10238" max="10238" width="10" style="55" customWidth="1"/>
    <col min="10239" max="10239" width="11.7109375" style="55" customWidth="1"/>
    <col min="10240" max="10240" width="10.42578125" style="55" customWidth="1"/>
    <col min="10241" max="10241" width="12.28515625" style="55" customWidth="1"/>
    <col min="10242" max="10242" width="9.140625" style="55"/>
    <col min="10243" max="10243" width="10.85546875" style="55" customWidth="1"/>
    <col min="10244" max="10244" width="9.140625" style="55"/>
    <col min="10245" max="10245" width="8.5703125" style="55" customWidth="1"/>
    <col min="10246" max="10246" width="10" style="55" customWidth="1"/>
    <col min="10247" max="10488" width="9.140625" style="55"/>
    <col min="10489" max="10489" width="36.42578125" style="55" customWidth="1"/>
    <col min="10490" max="10490" width="13" style="55" customWidth="1"/>
    <col min="10491" max="10491" width="12.28515625" style="55" customWidth="1"/>
    <col min="10492" max="10492" width="11.7109375" style="55" customWidth="1"/>
    <col min="10493" max="10493" width="10.42578125" style="55" customWidth="1"/>
    <col min="10494" max="10494" width="10" style="55" customWidth="1"/>
    <col min="10495" max="10495" width="11.7109375" style="55" customWidth="1"/>
    <col min="10496" max="10496" width="10.42578125" style="55" customWidth="1"/>
    <col min="10497" max="10497" width="12.28515625" style="55" customWidth="1"/>
    <col min="10498" max="10498" width="9.140625" style="55"/>
    <col min="10499" max="10499" width="10.85546875" style="55" customWidth="1"/>
    <col min="10500" max="10500" width="9.140625" style="55"/>
    <col min="10501" max="10501" width="8.5703125" style="55" customWidth="1"/>
    <col min="10502" max="10502" width="10" style="55" customWidth="1"/>
    <col min="10503" max="10744" width="9.140625" style="55"/>
    <col min="10745" max="10745" width="36.42578125" style="55" customWidth="1"/>
    <col min="10746" max="10746" width="13" style="55" customWidth="1"/>
    <col min="10747" max="10747" width="12.28515625" style="55" customWidth="1"/>
    <col min="10748" max="10748" width="11.7109375" style="55" customWidth="1"/>
    <col min="10749" max="10749" width="10.42578125" style="55" customWidth="1"/>
    <col min="10750" max="10750" width="10" style="55" customWidth="1"/>
    <col min="10751" max="10751" width="11.7109375" style="55" customWidth="1"/>
    <col min="10752" max="10752" width="10.42578125" style="55" customWidth="1"/>
    <col min="10753" max="10753" width="12.28515625" style="55" customWidth="1"/>
    <col min="10754" max="10754" width="9.140625" style="55"/>
    <col min="10755" max="10755" width="10.85546875" style="55" customWidth="1"/>
    <col min="10756" max="10756" width="9.140625" style="55"/>
    <col min="10757" max="10757" width="8.5703125" style="55" customWidth="1"/>
    <col min="10758" max="10758" width="10" style="55" customWidth="1"/>
    <col min="10759" max="11000" width="9.140625" style="55"/>
    <col min="11001" max="11001" width="36.42578125" style="55" customWidth="1"/>
    <col min="11002" max="11002" width="13" style="55" customWidth="1"/>
    <col min="11003" max="11003" width="12.28515625" style="55" customWidth="1"/>
    <col min="11004" max="11004" width="11.7109375" style="55" customWidth="1"/>
    <col min="11005" max="11005" width="10.42578125" style="55" customWidth="1"/>
    <col min="11006" max="11006" width="10" style="55" customWidth="1"/>
    <col min="11007" max="11007" width="11.7109375" style="55" customWidth="1"/>
    <col min="11008" max="11008" width="10.42578125" style="55" customWidth="1"/>
    <col min="11009" max="11009" width="12.28515625" style="55" customWidth="1"/>
    <col min="11010" max="11010" width="9.140625" style="55"/>
    <col min="11011" max="11011" width="10.85546875" style="55" customWidth="1"/>
    <col min="11012" max="11012" width="9.140625" style="55"/>
    <col min="11013" max="11013" width="8.5703125" style="55" customWidth="1"/>
    <col min="11014" max="11014" width="10" style="55" customWidth="1"/>
    <col min="11015" max="11256" width="9.140625" style="55"/>
    <col min="11257" max="11257" width="36.42578125" style="55" customWidth="1"/>
    <col min="11258" max="11258" width="13" style="55" customWidth="1"/>
    <col min="11259" max="11259" width="12.28515625" style="55" customWidth="1"/>
    <col min="11260" max="11260" width="11.7109375" style="55" customWidth="1"/>
    <col min="11261" max="11261" width="10.42578125" style="55" customWidth="1"/>
    <col min="11262" max="11262" width="10" style="55" customWidth="1"/>
    <col min="11263" max="11263" width="11.7109375" style="55" customWidth="1"/>
    <col min="11264" max="11264" width="10.42578125" style="55" customWidth="1"/>
    <col min="11265" max="11265" width="12.28515625" style="55" customWidth="1"/>
    <col min="11266" max="11266" width="9.140625" style="55"/>
    <col min="11267" max="11267" width="10.85546875" style="55" customWidth="1"/>
    <col min="11268" max="11268" width="9.140625" style="55"/>
    <col min="11269" max="11269" width="8.5703125" style="55" customWidth="1"/>
    <col min="11270" max="11270" width="10" style="55" customWidth="1"/>
    <col min="11271" max="11512" width="9.140625" style="55"/>
    <col min="11513" max="11513" width="36.42578125" style="55" customWidth="1"/>
    <col min="11514" max="11514" width="13" style="55" customWidth="1"/>
    <col min="11515" max="11515" width="12.28515625" style="55" customWidth="1"/>
    <col min="11516" max="11516" width="11.7109375" style="55" customWidth="1"/>
    <col min="11517" max="11517" width="10.42578125" style="55" customWidth="1"/>
    <col min="11518" max="11518" width="10" style="55" customWidth="1"/>
    <col min="11519" max="11519" width="11.7109375" style="55" customWidth="1"/>
    <col min="11520" max="11520" width="10.42578125" style="55" customWidth="1"/>
    <col min="11521" max="11521" width="12.28515625" style="55" customWidth="1"/>
    <col min="11522" max="11522" width="9.140625" style="55"/>
    <col min="11523" max="11523" width="10.85546875" style="55" customWidth="1"/>
    <col min="11524" max="11524" width="9.140625" style="55"/>
    <col min="11525" max="11525" width="8.5703125" style="55" customWidth="1"/>
    <col min="11526" max="11526" width="10" style="55" customWidth="1"/>
    <col min="11527" max="11768" width="9.140625" style="55"/>
    <col min="11769" max="11769" width="36.42578125" style="55" customWidth="1"/>
    <col min="11770" max="11770" width="13" style="55" customWidth="1"/>
    <col min="11771" max="11771" width="12.28515625" style="55" customWidth="1"/>
    <col min="11772" max="11772" width="11.7109375" style="55" customWidth="1"/>
    <col min="11773" max="11773" width="10.42578125" style="55" customWidth="1"/>
    <col min="11774" max="11774" width="10" style="55" customWidth="1"/>
    <col min="11775" max="11775" width="11.7109375" style="55" customWidth="1"/>
    <col min="11776" max="11776" width="10.42578125" style="55" customWidth="1"/>
    <col min="11777" max="11777" width="12.28515625" style="55" customWidth="1"/>
    <col min="11778" max="11778" width="9.140625" style="55"/>
    <col min="11779" max="11779" width="10.85546875" style="55" customWidth="1"/>
    <col min="11780" max="11780" width="9.140625" style="55"/>
    <col min="11781" max="11781" width="8.5703125" style="55" customWidth="1"/>
    <col min="11782" max="11782" width="10" style="55" customWidth="1"/>
    <col min="11783" max="12024" width="9.140625" style="55"/>
    <col min="12025" max="12025" width="36.42578125" style="55" customWidth="1"/>
    <col min="12026" max="12026" width="13" style="55" customWidth="1"/>
    <col min="12027" max="12027" width="12.28515625" style="55" customWidth="1"/>
    <col min="12028" max="12028" width="11.7109375" style="55" customWidth="1"/>
    <col min="12029" max="12029" width="10.42578125" style="55" customWidth="1"/>
    <col min="12030" max="12030" width="10" style="55" customWidth="1"/>
    <col min="12031" max="12031" width="11.7109375" style="55" customWidth="1"/>
    <col min="12032" max="12032" width="10.42578125" style="55" customWidth="1"/>
    <col min="12033" max="12033" width="12.28515625" style="55" customWidth="1"/>
    <col min="12034" max="12034" width="9.140625" style="55"/>
    <col min="12035" max="12035" width="10.85546875" style="55" customWidth="1"/>
    <col min="12036" max="12036" width="9.140625" style="55"/>
    <col min="12037" max="12037" width="8.5703125" style="55" customWidth="1"/>
    <col min="12038" max="12038" width="10" style="55" customWidth="1"/>
    <col min="12039" max="12280" width="9.140625" style="55"/>
    <col min="12281" max="12281" width="36.42578125" style="55" customWidth="1"/>
    <col min="12282" max="12282" width="13" style="55" customWidth="1"/>
    <col min="12283" max="12283" width="12.28515625" style="55" customWidth="1"/>
    <col min="12284" max="12284" width="11.7109375" style="55" customWidth="1"/>
    <col min="12285" max="12285" width="10.42578125" style="55" customWidth="1"/>
    <col min="12286" max="12286" width="10" style="55" customWidth="1"/>
    <col min="12287" max="12287" width="11.7109375" style="55" customWidth="1"/>
    <col min="12288" max="12288" width="10.42578125" style="55" customWidth="1"/>
    <col min="12289" max="12289" width="12.28515625" style="55" customWidth="1"/>
    <col min="12290" max="12290" width="9.140625" style="55"/>
    <col min="12291" max="12291" width="10.85546875" style="55" customWidth="1"/>
    <col min="12292" max="12292" width="9.140625" style="55"/>
    <col min="12293" max="12293" width="8.5703125" style="55" customWidth="1"/>
    <col min="12294" max="12294" width="10" style="55" customWidth="1"/>
    <col min="12295" max="12536" width="9.140625" style="55"/>
    <col min="12537" max="12537" width="36.42578125" style="55" customWidth="1"/>
    <col min="12538" max="12538" width="13" style="55" customWidth="1"/>
    <col min="12539" max="12539" width="12.28515625" style="55" customWidth="1"/>
    <col min="12540" max="12540" width="11.7109375" style="55" customWidth="1"/>
    <col min="12541" max="12541" width="10.42578125" style="55" customWidth="1"/>
    <col min="12542" max="12542" width="10" style="55" customWidth="1"/>
    <col min="12543" max="12543" width="11.7109375" style="55" customWidth="1"/>
    <col min="12544" max="12544" width="10.42578125" style="55" customWidth="1"/>
    <col min="12545" max="12545" width="12.28515625" style="55" customWidth="1"/>
    <col min="12546" max="12546" width="9.140625" style="55"/>
    <col min="12547" max="12547" width="10.85546875" style="55" customWidth="1"/>
    <col min="12548" max="12548" width="9.140625" style="55"/>
    <col min="12549" max="12549" width="8.5703125" style="55" customWidth="1"/>
    <col min="12550" max="12550" width="10" style="55" customWidth="1"/>
    <col min="12551" max="12792" width="9.140625" style="55"/>
    <col min="12793" max="12793" width="36.42578125" style="55" customWidth="1"/>
    <col min="12794" max="12794" width="13" style="55" customWidth="1"/>
    <col min="12795" max="12795" width="12.28515625" style="55" customWidth="1"/>
    <col min="12796" max="12796" width="11.7109375" style="55" customWidth="1"/>
    <col min="12797" max="12797" width="10.42578125" style="55" customWidth="1"/>
    <col min="12798" max="12798" width="10" style="55" customWidth="1"/>
    <col min="12799" max="12799" width="11.7109375" style="55" customWidth="1"/>
    <col min="12800" max="12800" width="10.42578125" style="55" customWidth="1"/>
    <col min="12801" max="12801" width="12.28515625" style="55" customWidth="1"/>
    <col min="12802" max="12802" width="9.140625" style="55"/>
    <col min="12803" max="12803" width="10.85546875" style="55" customWidth="1"/>
    <col min="12804" max="12804" width="9.140625" style="55"/>
    <col min="12805" max="12805" width="8.5703125" style="55" customWidth="1"/>
    <col min="12806" max="12806" width="10" style="55" customWidth="1"/>
    <col min="12807" max="13048" width="9.140625" style="55"/>
    <col min="13049" max="13049" width="36.42578125" style="55" customWidth="1"/>
    <col min="13050" max="13050" width="13" style="55" customWidth="1"/>
    <col min="13051" max="13051" width="12.28515625" style="55" customWidth="1"/>
    <col min="13052" max="13052" width="11.7109375" style="55" customWidth="1"/>
    <col min="13053" max="13053" width="10.42578125" style="55" customWidth="1"/>
    <col min="13054" max="13054" width="10" style="55" customWidth="1"/>
    <col min="13055" max="13055" width="11.7109375" style="55" customWidth="1"/>
    <col min="13056" max="13056" width="10.42578125" style="55" customWidth="1"/>
    <col min="13057" max="13057" width="12.28515625" style="55" customWidth="1"/>
    <col min="13058" max="13058" width="9.140625" style="55"/>
    <col min="13059" max="13059" width="10.85546875" style="55" customWidth="1"/>
    <col min="13060" max="13060" width="9.140625" style="55"/>
    <col min="13061" max="13061" width="8.5703125" style="55" customWidth="1"/>
    <col min="13062" max="13062" width="10" style="55" customWidth="1"/>
    <col min="13063" max="13304" width="9.140625" style="55"/>
    <col min="13305" max="13305" width="36.42578125" style="55" customWidth="1"/>
    <col min="13306" max="13306" width="13" style="55" customWidth="1"/>
    <col min="13307" max="13307" width="12.28515625" style="55" customWidth="1"/>
    <col min="13308" max="13308" width="11.7109375" style="55" customWidth="1"/>
    <col min="13309" max="13309" width="10.42578125" style="55" customWidth="1"/>
    <col min="13310" max="13310" width="10" style="55" customWidth="1"/>
    <col min="13311" max="13311" width="11.7109375" style="55" customWidth="1"/>
    <col min="13312" max="13312" width="10.42578125" style="55" customWidth="1"/>
    <col min="13313" max="13313" width="12.28515625" style="55" customWidth="1"/>
    <col min="13314" max="13314" width="9.140625" style="55"/>
    <col min="13315" max="13315" width="10.85546875" style="55" customWidth="1"/>
    <col min="13316" max="13316" width="9.140625" style="55"/>
    <col min="13317" max="13317" width="8.5703125" style="55" customWidth="1"/>
    <col min="13318" max="13318" width="10" style="55" customWidth="1"/>
    <col min="13319" max="13560" width="9.140625" style="55"/>
    <col min="13561" max="13561" width="36.42578125" style="55" customWidth="1"/>
    <col min="13562" max="13562" width="13" style="55" customWidth="1"/>
    <col min="13563" max="13563" width="12.28515625" style="55" customWidth="1"/>
    <col min="13564" max="13564" width="11.7109375" style="55" customWidth="1"/>
    <col min="13565" max="13565" width="10.42578125" style="55" customWidth="1"/>
    <col min="13566" max="13566" width="10" style="55" customWidth="1"/>
    <col min="13567" max="13567" width="11.7109375" style="55" customWidth="1"/>
    <col min="13568" max="13568" width="10.42578125" style="55" customWidth="1"/>
    <col min="13569" max="13569" width="12.28515625" style="55" customWidth="1"/>
    <col min="13570" max="13570" width="9.140625" style="55"/>
    <col min="13571" max="13571" width="10.85546875" style="55" customWidth="1"/>
    <col min="13572" max="13572" width="9.140625" style="55"/>
    <col min="13573" max="13573" width="8.5703125" style="55" customWidth="1"/>
    <col min="13574" max="13574" width="10" style="55" customWidth="1"/>
    <col min="13575" max="13816" width="9.140625" style="55"/>
    <col min="13817" max="13817" width="36.42578125" style="55" customWidth="1"/>
    <col min="13818" max="13818" width="13" style="55" customWidth="1"/>
    <col min="13819" max="13819" width="12.28515625" style="55" customWidth="1"/>
    <col min="13820" max="13820" width="11.7109375" style="55" customWidth="1"/>
    <col min="13821" max="13821" width="10.42578125" style="55" customWidth="1"/>
    <col min="13822" max="13822" width="10" style="55" customWidth="1"/>
    <col min="13823" max="13823" width="11.7109375" style="55" customWidth="1"/>
    <col min="13824" max="13824" width="10.42578125" style="55" customWidth="1"/>
    <col min="13825" max="13825" width="12.28515625" style="55" customWidth="1"/>
    <col min="13826" max="13826" width="9.140625" style="55"/>
    <col min="13827" max="13827" width="10.85546875" style="55" customWidth="1"/>
    <col min="13828" max="13828" width="9.140625" style="55"/>
    <col min="13829" max="13829" width="8.5703125" style="55" customWidth="1"/>
    <col min="13830" max="13830" width="10" style="55" customWidth="1"/>
    <col min="13831" max="14072" width="9.140625" style="55"/>
    <col min="14073" max="14073" width="36.42578125" style="55" customWidth="1"/>
    <col min="14074" max="14074" width="13" style="55" customWidth="1"/>
    <col min="14075" max="14075" width="12.28515625" style="55" customWidth="1"/>
    <col min="14076" max="14076" width="11.7109375" style="55" customWidth="1"/>
    <col min="14077" max="14077" width="10.42578125" style="55" customWidth="1"/>
    <col min="14078" max="14078" width="10" style="55" customWidth="1"/>
    <col min="14079" max="14079" width="11.7109375" style="55" customWidth="1"/>
    <col min="14080" max="14080" width="10.42578125" style="55" customWidth="1"/>
    <col min="14081" max="14081" width="12.28515625" style="55" customWidth="1"/>
    <col min="14082" max="14082" width="9.140625" style="55"/>
    <col min="14083" max="14083" width="10.85546875" style="55" customWidth="1"/>
    <col min="14084" max="14084" width="9.140625" style="55"/>
    <col min="14085" max="14085" width="8.5703125" style="55" customWidth="1"/>
    <col min="14086" max="14086" width="10" style="55" customWidth="1"/>
    <col min="14087" max="14328" width="9.140625" style="55"/>
    <col min="14329" max="14329" width="36.42578125" style="55" customWidth="1"/>
    <col min="14330" max="14330" width="13" style="55" customWidth="1"/>
    <col min="14331" max="14331" width="12.28515625" style="55" customWidth="1"/>
    <col min="14332" max="14332" width="11.7109375" style="55" customWidth="1"/>
    <col min="14333" max="14333" width="10.42578125" style="55" customWidth="1"/>
    <col min="14334" max="14334" width="10" style="55" customWidth="1"/>
    <col min="14335" max="14335" width="11.7109375" style="55" customWidth="1"/>
    <col min="14336" max="14336" width="10.42578125" style="55" customWidth="1"/>
    <col min="14337" max="14337" width="12.28515625" style="55" customWidth="1"/>
    <col min="14338" max="14338" width="9.140625" style="55"/>
    <col min="14339" max="14339" width="10.85546875" style="55" customWidth="1"/>
    <col min="14340" max="14340" width="9.140625" style="55"/>
    <col min="14341" max="14341" width="8.5703125" style="55" customWidth="1"/>
    <col min="14342" max="14342" width="10" style="55" customWidth="1"/>
    <col min="14343" max="14584" width="9.140625" style="55"/>
    <col min="14585" max="14585" width="36.42578125" style="55" customWidth="1"/>
    <col min="14586" max="14586" width="13" style="55" customWidth="1"/>
    <col min="14587" max="14587" width="12.28515625" style="55" customWidth="1"/>
    <col min="14588" max="14588" width="11.7109375" style="55" customWidth="1"/>
    <col min="14589" max="14589" width="10.42578125" style="55" customWidth="1"/>
    <col min="14590" max="14590" width="10" style="55" customWidth="1"/>
    <col min="14591" max="14591" width="11.7109375" style="55" customWidth="1"/>
    <col min="14592" max="14592" width="10.42578125" style="55" customWidth="1"/>
    <col min="14593" max="14593" width="12.28515625" style="55" customWidth="1"/>
    <col min="14594" max="14594" width="9.140625" style="55"/>
    <col min="14595" max="14595" width="10.85546875" style="55" customWidth="1"/>
    <col min="14596" max="14596" width="9.140625" style="55"/>
    <col min="14597" max="14597" width="8.5703125" style="55" customWidth="1"/>
    <col min="14598" max="14598" width="10" style="55" customWidth="1"/>
    <col min="14599" max="14840" width="9.140625" style="55"/>
    <col min="14841" max="14841" width="36.42578125" style="55" customWidth="1"/>
    <col min="14842" max="14842" width="13" style="55" customWidth="1"/>
    <col min="14843" max="14843" width="12.28515625" style="55" customWidth="1"/>
    <col min="14844" max="14844" width="11.7109375" style="55" customWidth="1"/>
    <col min="14845" max="14845" width="10.42578125" style="55" customWidth="1"/>
    <col min="14846" max="14846" width="10" style="55" customWidth="1"/>
    <col min="14847" max="14847" width="11.7109375" style="55" customWidth="1"/>
    <col min="14848" max="14848" width="10.42578125" style="55" customWidth="1"/>
    <col min="14849" max="14849" width="12.28515625" style="55" customWidth="1"/>
    <col min="14850" max="14850" width="9.140625" style="55"/>
    <col min="14851" max="14851" width="10.85546875" style="55" customWidth="1"/>
    <col min="14852" max="14852" width="9.140625" style="55"/>
    <col min="14853" max="14853" width="8.5703125" style="55" customWidth="1"/>
    <col min="14854" max="14854" width="10" style="55" customWidth="1"/>
    <col min="14855" max="15096" width="9.140625" style="55"/>
    <col min="15097" max="15097" width="36.42578125" style="55" customWidth="1"/>
    <col min="15098" max="15098" width="13" style="55" customWidth="1"/>
    <col min="15099" max="15099" width="12.28515625" style="55" customWidth="1"/>
    <col min="15100" max="15100" width="11.7109375" style="55" customWidth="1"/>
    <col min="15101" max="15101" width="10.42578125" style="55" customWidth="1"/>
    <col min="15102" max="15102" width="10" style="55" customWidth="1"/>
    <col min="15103" max="15103" width="11.7109375" style="55" customWidth="1"/>
    <col min="15104" max="15104" width="10.42578125" style="55" customWidth="1"/>
    <col min="15105" max="15105" width="12.28515625" style="55" customWidth="1"/>
    <col min="15106" max="15106" width="9.140625" style="55"/>
    <col min="15107" max="15107" width="10.85546875" style="55" customWidth="1"/>
    <col min="15108" max="15108" width="9.140625" style="55"/>
    <col min="15109" max="15109" width="8.5703125" style="55" customWidth="1"/>
    <col min="15110" max="15110" width="10" style="55" customWidth="1"/>
    <col min="15111" max="15352" width="9.140625" style="55"/>
    <col min="15353" max="15353" width="36.42578125" style="55" customWidth="1"/>
    <col min="15354" max="15354" width="13" style="55" customWidth="1"/>
    <col min="15355" max="15355" width="12.28515625" style="55" customWidth="1"/>
    <col min="15356" max="15356" width="11.7109375" style="55" customWidth="1"/>
    <col min="15357" max="15357" width="10.42578125" style="55" customWidth="1"/>
    <col min="15358" max="15358" width="10" style="55" customWidth="1"/>
    <col min="15359" max="15359" width="11.7109375" style="55" customWidth="1"/>
    <col min="15360" max="15360" width="10.42578125" style="55" customWidth="1"/>
    <col min="15361" max="15361" width="12.28515625" style="55" customWidth="1"/>
    <col min="15362" max="15362" width="9.140625" style="55"/>
    <col min="15363" max="15363" width="10.85546875" style="55" customWidth="1"/>
    <col min="15364" max="15364" width="9.140625" style="55"/>
    <col min="15365" max="15365" width="8.5703125" style="55" customWidth="1"/>
    <col min="15366" max="15366" width="10" style="55" customWidth="1"/>
    <col min="15367" max="15608" width="9.140625" style="55"/>
    <col min="15609" max="15609" width="36.42578125" style="55" customWidth="1"/>
    <col min="15610" max="15610" width="13" style="55" customWidth="1"/>
    <col min="15611" max="15611" width="12.28515625" style="55" customWidth="1"/>
    <col min="15612" max="15612" width="11.7109375" style="55" customWidth="1"/>
    <col min="15613" max="15613" width="10.42578125" style="55" customWidth="1"/>
    <col min="15614" max="15614" width="10" style="55" customWidth="1"/>
    <col min="15615" max="15615" width="11.7109375" style="55" customWidth="1"/>
    <col min="15616" max="15616" width="10.42578125" style="55" customWidth="1"/>
    <col min="15617" max="15617" width="12.28515625" style="55" customWidth="1"/>
    <col min="15618" max="15618" width="9.140625" style="55"/>
    <col min="15619" max="15619" width="10.85546875" style="55" customWidth="1"/>
    <col min="15620" max="15620" width="9.140625" style="55"/>
    <col min="15621" max="15621" width="8.5703125" style="55" customWidth="1"/>
    <col min="15622" max="15622" width="10" style="55" customWidth="1"/>
    <col min="15623" max="15864" width="9.140625" style="55"/>
    <col min="15865" max="15865" width="36.42578125" style="55" customWidth="1"/>
    <col min="15866" max="15866" width="13" style="55" customWidth="1"/>
    <col min="15867" max="15867" width="12.28515625" style="55" customWidth="1"/>
    <col min="15868" max="15868" width="11.7109375" style="55" customWidth="1"/>
    <col min="15869" max="15869" width="10.42578125" style="55" customWidth="1"/>
    <col min="15870" max="15870" width="10" style="55" customWidth="1"/>
    <col min="15871" max="15871" width="11.7109375" style="55" customWidth="1"/>
    <col min="15872" max="15872" width="10.42578125" style="55" customWidth="1"/>
    <col min="15873" max="15873" width="12.28515625" style="55" customWidth="1"/>
    <col min="15874" max="15874" width="9.140625" style="55"/>
    <col min="15875" max="15875" width="10.85546875" style="55" customWidth="1"/>
    <col min="15876" max="15876" width="9.140625" style="55"/>
    <col min="15877" max="15877" width="8.5703125" style="55" customWidth="1"/>
    <col min="15878" max="15878" width="10" style="55" customWidth="1"/>
    <col min="15879" max="16120" width="9.140625" style="55"/>
    <col min="16121" max="16121" width="36.42578125" style="55" customWidth="1"/>
    <col min="16122" max="16122" width="13" style="55" customWidth="1"/>
    <col min="16123" max="16123" width="12.28515625" style="55" customWidth="1"/>
    <col min="16124" max="16124" width="11.7109375" style="55" customWidth="1"/>
    <col min="16125" max="16125" width="10.42578125" style="55" customWidth="1"/>
    <col min="16126" max="16126" width="10" style="55" customWidth="1"/>
    <col min="16127" max="16127" width="11.7109375" style="55" customWidth="1"/>
    <col min="16128" max="16128" width="10.42578125" style="55" customWidth="1"/>
    <col min="16129" max="16129" width="12.28515625" style="55" customWidth="1"/>
    <col min="16130" max="16130" width="9.140625" style="55"/>
    <col min="16131" max="16131" width="10.85546875" style="55" customWidth="1"/>
    <col min="16132" max="16132" width="9.140625" style="55"/>
    <col min="16133" max="16133" width="8.5703125" style="55" customWidth="1"/>
    <col min="16134" max="16134" width="10" style="55" customWidth="1"/>
    <col min="16135" max="16384" width="9.140625" style="55"/>
  </cols>
  <sheetData>
    <row r="1" spans="1:22" ht="12" customHeight="1" x14ac:dyDescent="0.2">
      <c r="H1" s="56"/>
    </row>
    <row r="3" spans="1:22" s="57" customFormat="1" ht="45" customHeight="1" x14ac:dyDescent="0.3">
      <c r="A3" s="109" t="s">
        <v>122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22" s="57" customFormat="1" ht="15.75" customHeight="1" x14ac:dyDescent="0.25">
      <c r="A4" s="110"/>
      <c r="B4" s="110"/>
      <c r="C4" s="110"/>
      <c r="D4" s="110"/>
      <c r="E4" s="110"/>
      <c r="F4" s="110"/>
      <c r="G4" s="110"/>
      <c r="H4" s="110"/>
      <c r="I4" s="58"/>
    </row>
    <row r="5" spans="1:22" s="57" customFormat="1" ht="15" hidden="1" x14ac:dyDescent="0.2"/>
    <row r="6" spans="1:22" s="57" customFormat="1" ht="15.75" thickBot="1" x14ac:dyDescent="0.25">
      <c r="H6" s="59"/>
      <c r="I6" s="91">
        <v>7.5345000000000004</v>
      </c>
      <c r="O6" s="59"/>
    </row>
    <row r="7" spans="1:22" s="57" customFormat="1" ht="30" customHeight="1" thickBot="1" x14ac:dyDescent="0.25">
      <c r="A7" s="101"/>
      <c r="B7" s="111" t="s">
        <v>120</v>
      </c>
      <c r="C7" s="112"/>
      <c r="D7" s="112"/>
      <c r="E7" s="112"/>
      <c r="F7" s="112"/>
      <c r="G7" s="112"/>
      <c r="H7" s="113"/>
      <c r="I7" s="114" t="s">
        <v>121</v>
      </c>
      <c r="J7" s="115"/>
      <c r="K7" s="115"/>
      <c r="L7" s="115"/>
      <c r="M7" s="115"/>
      <c r="N7" s="115"/>
      <c r="O7" s="115"/>
    </row>
    <row r="8" spans="1:22" s="57" customFormat="1" ht="15.75" customHeight="1" thickBot="1" x14ac:dyDescent="0.25">
      <c r="A8" s="99" t="s">
        <v>114</v>
      </c>
      <c r="B8" s="107" t="s">
        <v>1</v>
      </c>
      <c r="C8" s="108" t="s">
        <v>4</v>
      </c>
      <c r="D8" s="108" t="s">
        <v>11</v>
      </c>
      <c r="E8" s="108" t="s">
        <v>12</v>
      </c>
      <c r="F8" s="108" t="s">
        <v>101</v>
      </c>
      <c r="G8" s="116" t="s">
        <v>102</v>
      </c>
      <c r="H8" s="106" t="s">
        <v>103</v>
      </c>
      <c r="I8" s="107" t="s">
        <v>1</v>
      </c>
      <c r="J8" s="108" t="s">
        <v>4</v>
      </c>
      <c r="K8" s="108" t="s">
        <v>11</v>
      </c>
      <c r="L8" s="108" t="s">
        <v>12</v>
      </c>
      <c r="M8" s="108" t="s">
        <v>101</v>
      </c>
      <c r="N8" s="117" t="s">
        <v>102</v>
      </c>
      <c r="O8" s="118" t="s">
        <v>103</v>
      </c>
    </row>
    <row r="9" spans="1:22" s="57" customFormat="1" ht="76.5" customHeight="1" thickBot="1" x14ac:dyDescent="0.25">
      <c r="A9" s="100" t="s">
        <v>115</v>
      </c>
      <c r="B9" s="107"/>
      <c r="C9" s="108"/>
      <c r="D9" s="108"/>
      <c r="E9" s="108"/>
      <c r="F9" s="108"/>
      <c r="G9" s="116"/>
      <c r="H9" s="106"/>
      <c r="I9" s="107"/>
      <c r="J9" s="108"/>
      <c r="K9" s="108"/>
      <c r="L9" s="108"/>
      <c r="M9" s="108"/>
      <c r="N9" s="117"/>
      <c r="O9" s="118"/>
    </row>
    <row r="10" spans="1:22" s="57" customFormat="1" ht="30" customHeight="1" x14ac:dyDescent="0.25">
      <c r="A10" s="60" t="s">
        <v>104</v>
      </c>
      <c r="B10" s="64">
        <v>136704</v>
      </c>
      <c r="C10" s="61"/>
      <c r="D10" s="61"/>
      <c r="E10" s="62"/>
      <c r="F10" s="62"/>
      <c r="G10" s="63"/>
      <c r="H10" s="65"/>
      <c r="I10" s="64">
        <v>136704</v>
      </c>
      <c r="J10" s="61"/>
      <c r="K10" s="61"/>
      <c r="L10" s="62"/>
      <c r="M10" s="62"/>
      <c r="N10" s="63"/>
      <c r="O10" s="65"/>
    </row>
    <row r="11" spans="1:22" s="57" customFormat="1" ht="30" customHeight="1" x14ac:dyDescent="0.25">
      <c r="A11" s="60" t="s">
        <v>105</v>
      </c>
      <c r="B11" s="69">
        <v>9291</v>
      </c>
      <c r="C11" s="67"/>
      <c r="D11" s="67"/>
      <c r="E11" s="67"/>
      <c r="F11" s="67"/>
      <c r="G11" s="68"/>
      <c r="H11" s="70"/>
      <c r="I11" s="69">
        <v>9291</v>
      </c>
      <c r="J11" s="67"/>
      <c r="K11" s="67"/>
      <c r="L11" s="67"/>
      <c r="M11" s="67"/>
      <c r="N11" s="68"/>
      <c r="O11" s="70"/>
    </row>
    <row r="12" spans="1:22" s="57" customFormat="1" ht="30" customHeight="1" x14ac:dyDescent="0.25">
      <c r="A12" s="60" t="s">
        <v>125</v>
      </c>
      <c r="B12" s="71"/>
      <c r="C12" s="67"/>
      <c r="D12" s="67"/>
      <c r="E12" s="66"/>
      <c r="F12" s="66"/>
      <c r="G12" s="68"/>
      <c r="H12" s="70"/>
      <c r="I12" s="71"/>
      <c r="J12" s="67"/>
      <c r="K12" s="67"/>
      <c r="L12" s="66">
        <v>1128</v>
      </c>
      <c r="M12" s="66"/>
      <c r="N12" s="68"/>
      <c r="O12" s="70"/>
      <c r="V12" s="86"/>
    </row>
    <row r="13" spans="1:22" s="57" customFormat="1" ht="30" customHeight="1" x14ac:dyDescent="0.25">
      <c r="A13" s="60" t="s">
        <v>106</v>
      </c>
      <c r="B13" s="71"/>
      <c r="C13" s="67"/>
      <c r="D13" s="67"/>
      <c r="E13" s="66">
        <v>7963</v>
      </c>
      <c r="F13" s="66"/>
      <c r="G13" s="68"/>
      <c r="H13" s="70"/>
      <c r="I13" s="71"/>
      <c r="J13" s="67"/>
      <c r="K13" s="67"/>
      <c r="L13" s="66">
        <v>5508</v>
      </c>
      <c r="M13" s="66"/>
      <c r="N13" s="68"/>
      <c r="O13" s="70"/>
      <c r="Q13" s="86"/>
    </row>
    <row r="14" spans="1:22" s="57" customFormat="1" ht="30" customHeight="1" x14ac:dyDescent="0.25">
      <c r="A14" s="60" t="s">
        <v>107</v>
      </c>
      <c r="B14" s="71"/>
      <c r="C14" s="67"/>
      <c r="D14" s="67"/>
      <c r="E14" s="66">
        <v>664</v>
      </c>
      <c r="F14" s="66"/>
      <c r="G14" s="68"/>
      <c r="H14" s="70"/>
      <c r="I14" s="71"/>
      <c r="J14" s="67"/>
      <c r="K14" s="67"/>
      <c r="L14" s="66">
        <v>664</v>
      </c>
      <c r="M14" s="66"/>
      <c r="N14" s="68"/>
      <c r="O14" s="70"/>
      <c r="V14" s="86"/>
    </row>
    <row r="15" spans="1:22" s="57" customFormat="1" ht="30" customHeight="1" x14ac:dyDescent="0.25">
      <c r="A15" s="72">
        <v>65264</v>
      </c>
      <c r="B15" s="71"/>
      <c r="C15" s="66"/>
      <c r="D15" s="66">
        <v>4718</v>
      </c>
      <c r="E15" s="67"/>
      <c r="F15" s="67"/>
      <c r="G15" s="68"/>
      <c r="H15" s="70"/>
      <c r="I15" s="71"/>
      <c r="J15" s="66"/>
      <c r="K15" s="66">
        <v>4718</v>
      </c>
      <c r="L15" s="67"/>
      <c r="M15" s="67"/>
      <c r="N15" s="68"/>
      <c r="O15" s="70"/>
    </row>
    <row r="16" spans="1:22" s="57" customFormat="1" ht="30" customHeight="1" x14ac:dyDescent="0.25">
      <c r="A16" s="72" t="s">
        <v>108</v>
      </c>
      <c r="B16" s="71"/>
      <c r="C16" s="66"/>
      <c r="D16" s="66"/>
      <c r="E16" s="66"/>
      <c r="F16" s="67"/>
      <c r="G16" s="68"/>
      <c r="H16" s="70"/>
      <c r="I16" s="71"/>
      <c r="J16" s="66"/>
      <c r="K16" s="66"/>
      <c r="L16" s="66"/>
      <c r="M16" s="67"/>
      <c r="N16" s="68"/>
      <c r="O16" s="70"/>
    </row>
    <row r="17" spans="1:15" s="57" customFormat="1" ht="30" customHeight="1" x14ac:dyDescent="0.25">
      <c r="A17" s="72">
        <v>68311</v>
      </c>
      <c r="B17" s="71"/>
      <c r="C17" s="66"/>
      <c r="D17" s="66">
        <v>265</v>
      </c>
      <c r="E17" s="66"/>
      <c r="F17" s="67"/>
      <c r="G17" s="68"/>
      <c r="H17" s="70"/>
      <c r="I17" s="71"/>
      <c r="J17" s="66"/>
      <c r="K17" s="66">
        <v>265</v>
      </c>
      <c r="L17" s="66"/>
      <c r="M17" s="67"/>
      <c r="N17" s="68"/>
      <c r="O17" s="70"/>
    </row>
    <row r="18" spans="1:15" s="57" customFormat="1" ht="30" customHeight="1" thickBot="1" x14ac:dyDescent="0.3">
      <c r="A18" s="73" t="s">
        <v>109</v>
      </c>
      <c r="B18" s="77"/>
      <c r="C18" s="74"/>
      <c r="D18" s="74"/>
      <c r="E18" s="74"/>
      <c r="F18" s="75"/>
      <c r="G18" s="76"/>
      <c r="H18" s="78"/>
      <c r="I18" s="77"/>
      <c r="J18" s="74"/>
      <c r="K18" s="74">
        <v>1469</v>
      </c>
      <c r="L18" s="74"/>
      <c r="M18" s="75"/>
      <c r="N18" s="76"/>
      <c r="O18" s="78"/>
    </row>
    <row r="19" spans="1:15" s="57" customFormat="1" ht="30" customHeight="1" thickBot="1" x14ac:dyDescent="0.3">
      <c r="A19" s="79" t="s">
        <v>110</v>
      </c>
      <c r="B19" s="80">
        <f>SUM(B10:B17)</f>
        <v>145995</v>
      </c>
      <c r="C19" s="81">
        <f t="shared" ref="C19:H19" si="0">SUM(C10:C17)</f>
        <v>0</v>
      </c>
      <c r="D19" s="81">
        <f>SUM(D10:D18)</f>
        <v>4983</v>
      </c>
      <c r="E19" s="81">
        <f>SUM(E10:E18)</f>
        <v>8627</v>
      </c>
      <c r="F19" s="81">
        <f t="shared" si="0"/>
        <v>0</v>
      </c>
      <c r="G19" s="81">
        <f t="shared" si="0"/>
        <v>0</v>
      </c>
      <c r="H19" s="82">
        <f t="shared" si="0"/>
        <v>0</v>
      </c>
      <c r="I19" s="83">
        <f>SUM(I10:I17)</f>
        <v>145995</v>
      </c>
      <c r="J19" s="81">
        <f t="shared" ref="J19:O19" si="1">SUM(J10:J17)</f>
        <v>0</v>
      </c>
      <c r="K19" s="81">
        <f>SUM(K10:K18)</f>
        <v>6452</v>
      </c>
      <c r="L19" s="81">
        <f>SUM(L10:L18)</f>
        <v>7300</v>
      </c>
      <c r="M19" s="81">
        <f t="shared" si="1"/>
        <v>0</v>
      </c>
      <c r="N19" s="81">
        <f t="shared" si="1"/>
        <v>0</v>
      </c>
      <c r="O19" s="84">
        <f t="shared" si="1"/>
        <v>0</v>
      </c>
    </row>
    <row r="20" spans="1:15" s="57" customFormat="1" ht="30" customHeight="1" thickBot="1" x14ac:dyDescent="0.3">
      <c r="A20" s="79" t="s">
        <v>113</v>
      </c>
      <c r="B20" s="102">
        <f>B19+C19+E19+D19+F19+G19+H19</f>
        <v>159605</v>
      </c>
      <c r="C20" s="102"/>
      <c r="D20" s="102"/>
      <c r="E20" s="102"/>
      <c r="F20" s="102"/>
      <c r="G20" s="102"/>
      <c r="H20" s="103"/>
      <c r="I20" s="104">
        <f>I19+J19+L19+K19+M19+N19+O19</f>
        <v>159747</v>
      </c>
      <c r="J20" s="102"/>
      <c r="K20" s="102"/>
      <c r="L20" s="102"/>
      <c r="M20" s="102"/>
      <c r="N20" s="102"/>
      <c r="O20" s="102"/>
    </row>
    <row r="21" spans="1:15" s="57" customFormat="1" ht="15" x14ac:dyDescent="0.2"/>
    <row r="22" spans="1:15" s="57" customFormat="1" ht="15.75" x14ac:dyDescent="0.25">
      <c r="A22" s="85"/>
      <c r="B22" s="86"/>
      <c r="E22" s="86"/>
      <c r="G22" s="86"/>
      <c r="H22" s="86"/>
      <c r="I22" s="86"/>
      <c r="J22" s="55"/>
      <c r="K22" s="55"/>
      <c r="L22" s="55"/>
      <c r="M22" s="55"/>
      <c r="N22" s="55"/>
      <c r="O22" s="55"/>
    </row>
    <row r="23" spans="1:15" s="57" customFormat="1" ht="15" x14ac:dyDescent="0.2">
      <c r="B23" s="86"/>
      <c r="C23" s="86"/>
      <c r="D23" s="86"/>
      <c r="E23" s="86"/>
      <c r="I23" s="87"/>
      <c r="J23" s="55"/>
      <c r="K23" s="87"/>
      <c r="L23" s="55"/>
      <c r="M23" s="55"/>
      <c r="N23" s="55"/>
      <c r="O23" s="55"/>
    </row>
    <row r="24" spans="1:15" s="57" customFormat="1" ht="34.5" customHeight="1" x14ac:dyDescent="0.2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15" s="57" customFormat="1" ht="15" x14ac:dyDescent="0.2">
      <c r="A25" s="97" t="s">
        <v>123</v>
      </c>
      <c r="B25" s="92"/>
      <c r="C25" s="93"/>
      <c r="D25" s="94"/>
      <c r="E25" s="95"/>
      <c r="F25" s="95"/>
      <c r="G25" s="92" t="s">
        <v>111</v>
      </c>
      <c r="H25" s="95"/>
      <c r="I25" s="95"/>
      <c r="J25" s="55"/>
      <c r="K25" s="55"/>
      <c r="L25" s="55"/>
      <c r="M25" s="55"/>
      <c r="N25" s="55"/>
      <c r="O25" s="55"/>
    </row>
    <row r="26" spans="1:15" s="57" customFormat="1" ht="15" x14ac:dyDescent="0.2">
      <c r="A26" s="97" t="s">
        <v>124</v>
      </c>
      <c r="B26" s="92"/>
      <c r="C26" s="96"/>
      <c r="D26" s="94"/>
      <c r="E26" s="95"/>
      <c r="F26" s="95"/>
      <c r="G26" s="92" t="s">
        <v>112</v>
      </c>
      <c r="H26" s="95"/>
      <c r="I26" s="95"/>
    </row>
    <row r="27" spans="1:15" s="57" customFormat="1" ht="15" x14ac:dyDescent="0.2"/>
    <row r="28" spans="1:15" s="57" customFormat="1" ht="15" x14ac:dyDescent="0.2"/>
    <row r="29" spans="1:15" s="57" customFormat="1" ht="15" x14ac:dyDescent="0.2"/>
    <row r="30" spans="1:15" s="57" customFormat="1" ht="15" x14ac:dyDescent="0.2"/>
    <row r="31" spans="1:15" s="57" customFormat="1" ht="15" x14ac:dyDescent="0.2"/>
    <row r="32" spans="1:15" s="57" customFormat="1" ht="15" x14ac:dyDescent="0.2"/>
    <row r="33" spans="2:2" s="57" customFormat="1" ht="15" x14ac:dyDescent="0.2">
      <c r="B33" s="86"/>
    </row>
    <row r="34" spans="2:2" s="57" customFormat="1" ht="15" x14ac:dyDescent="0.2"/>
    <row r="35" spans="2:2" s="57" customFormat="1" ht="15" x14ac:dyDescent="0.2"/>
    <row r="36" spans="2:2" s="57" customFormat="1" ht="15" x14ac:dyDescent="0.2"/>
    <row r="37" spans="2:2" s="57" customFormat="1" ht="15" x14ac:dyDescent="0.2"/>
    <row r="38" spans="2:2" s="57" customFormat="1" ht="15" x14ac:dyDescent="0.2"/>
    <row r="39" spans="2:2" s="57" customFormat="1" ht="15" x14ac:dyDescent="0.2"/>
    <row r="40" spans="2:2" s="57" customFormat="1" ht="15" x14ac:dyDescent="0.2"/>
    <row r="41" spans="2:2" s="57" customFormat="1" ht="15" x14ac:dyDescent="0.2"/>
    <row r="42" spans="2:2" s="57" customFormat="1" ht="15" x14ac:dyDescent="0.2"/>
    <row r="43" spans="2:2" s="57" customFormat="1" ht="15" x14ac:dyDescent="0.2"/>
    <row r="44" spans="2:2" s="57" customFormat="1" ht="15" x14ac:dyDescent="0.2"/>
    <row r="45" spans="2:2" s="57" customFormat="1" ht="15" x14ac:dyDescent="0.2"/>
    <row r="46" spans="2:2" s="57" customFormat="1" ht="15" x14ac:dyDescent="0.2"/>
    <row r="47" spans="2:2" s="57" customFormat="1" ht="15" x14ac:dyDescent="0.2"/>
    <row r="48" spans="2:2" s="57" customFormat="1" ht="15" x14ac:dyDescent="0.2"/>
    <row r="49" s="57" customFormat="1" ht="15" x14ac:dyDescent="0.2"/>
    <row r="50" s="57" customFormat="1" ht="15" x14ac:dyDescent="0.2"/>
    <row r="51" s="57" customFormat="1" ht="15" x14ac:dyDescent="0.2"/>
    <row r="52" s="57" customFormat="1" ht="15" x14ac:dyDescent="0.2"/>
    <row r="53" s="57" customFormat="1" ht="15" x14ac:dyDescent="0.2"/>
    <row r="54" s="57" customFormat="1" ht="15" x14ac:dyDescent="0.2"/>
    <row r="55" s="57" customFormat="1" ht="15" x14ac:dyDescent="0.2"/>
    <row r="56" s="57" customFormat="1" ht="15" x14ac:dyDescent="0.2"/>
    <row r="57" s="57" customFormat="1" ht="15" x14ac:dyDescent="0.2"/>
    <row r="58" s="57" customFormat="1" ht="15" x14ac:dyDescent="0.2"/>
    <row r="59" s="57" customFormat="1" ht="15" x14ac:dyDescent="0.2"/>
    <row r="60" s="57" customFormat="1" ht="15" x14ac:dyDescent="0.2"/>
    <row r="61" s="57" customFormat="1" ht="15" x14ac:dyDescent="0.2"/>
    <row r="62" s="57" customFormat="1" ht="15" x14ac:dyDescent="0.2"/>
    <row r="63" s="57" customFormat="1" ht="15" x14ac:dyDescent="0.2"/>
    <row r="64" s="57" customFormat="1" ht="15" x14ac:dyDescent="0.2"/>
    <row r="65" s="57" customFormat="1" ht="15" x14ac:dyDescent="0.2"/>
    <row r="66" s="57" customFormat="1" ht="15" x14ac:dyDescent="0.2"/>
    <row r="67" s="57" customFormat="1" ht="15" x14ac:dyDescent="0.2"/>
    <row r="68" s="57" customFormat="1" ht="15" x14ac:dyDescent="0.2"/>
    <row r="69" s="57" customFormat="1" ht="15" x14ac:dyDescent="0.2"/>
  </sheetData>
  <sheetProtection selectLockedCells="1" selectUnlockedCells="1"/>
  <mergeCells count="21">
    <mergeCell ref="A3:O3"/>
    <mergeCell ref="A4:H4"/>
    <mergeCell ref="B7:H7"/>
    <mergeCell ref="I7:O7"/>
    <mergeCell ref="B8:B9"/>
    <mergeCell ref="C8:C9"/>
    <mergeCell ref="D8:D9"/>
    <mergeCell ref="E8:E9"/>
    <mergeCell ref="F8:F9"/>
    <mergeCell ref="G8:G9"/>
    <mergeCell ref="N8:N9"/>
    <mergeCell ref="O8:O9"/>
    <mergeCell ref="B20:H20"/>
    <mergeCell ref="I20:O20"/>
    <mergeCell ref="A24:O24"/>
    <mergeCell ref="H8:H9"/>
    <mergeCell ref="I8:I9"/>
    <mergeCell ref="J8:J9"/>
    <mergeCell ref="K8:K9"/>
    <mergeCell ref="L8:L9"/>
    <mergeCell ref="M8:M9"/>
  </mergeCells>
  <pageMargins left="0.78740157480314965" right="0.78740157480314965" top="0.74803149606299213" bottom="0.47244094488188981" header="0.6692913385826772" footer="0.51181102362204722"/>
  <pageSetup paperSize="9" scale="70" firstPageNumber="0" orientation="landscape" horizontalDpi="300" verticalDpi="300" r:id="rId1"/>
  <headerFooter alignWithMargins="0">
    <oddHeader>&amp;L&amp;12GRADSKA KNJIŽNICA KSAVER ŠANDOR GJALSKI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209"/>
  <sheetViews>
    <sheetView zoomScale="80" zoomScaleNormal="80" workbookViewId="0">
      <pane xSplit="4" ySplit="2" topLeftCell="E3" activePane="bottomRight" state="frozen"/>
      <selection pane="topRight" activeCell="E1" sqref="E1"/>
      <selection pane="bottomLeft" activeCell="A2" sqref="A2"/>
      <selection pane="bottomRight" activeCell="R21" sqref="R21"/>
    </sheetView>
  </sheetViews>
  <sheetFormatPr defaultRowHeight="14.25" x14ac:dyDescent="0.2"/>
  <cols>
    <col min="1" max="1" width="7.85546875" style="1" bestFit="1" customWidth="1"/>
    <col min="2" max="2" width="8" style="1" customWidth="1"/>
    <col min="3" max="3" width="7.85546875" style="53" bestFit="1" customWidth="1"/>
    <col min="4" max="4" width="10.140625" style="53" bestFit="1" customWidth="1"/>
    <col min="5" max="5" width="45" style="54" customWidth="1"/>
    <col min="6" max="7" width="0" style="1" hidden="1" customWidth="1"/>
    <col min="8" max="8" width="11" style="1" bestFit="1" customWidth="1"/>
    <col min="9" max="9" width="12.140625" style="1" customWidth="1"/>
    <col min="10" max="10" width="7.7109375" style="1" bestFit="1" customWidth="1"/>
    <col min="11" max="11" width="10.28515625" style="1" customWidth="1"/>
    <col min="12" max="12" width="9.140625" style="1"/>
    <col min="13" max="13" width="8.5703125" style="1" customWidth="1"/>
    <col min="14" max="14" width="9" style="1" customWidth="1"/>
    <col min="15" max="15" width="10.42578125" style="1" customWidth="1"/>
    <col min="16" max="16" width="10.42578125" style="1" bestFit="1" customWidth="1"/>
    <col min="17" max="17" width="7.28515625" style="1" bestFit="1" customWidth="1"/>
    <col min="18" max="18" width="9.85546875" style="1" customWidth="1"/>
    <col min="19" max="19" width="9.140625" style="1"/>
    <col min="20" max="20" width="8.5703125" style="1" customWidth="1"/>
    <col min="21" max="21" width="9" style="1" customWidth="1"/>
    <col min="22" max="237" width="9.140625" style="1"/>
    <col min="238" max="238" width="7.28515625" style="1" bestFit="1" customWidth="1"/>
    <col min="239" max="239" width="6.7109375" style="1" customWidth="1"/>
    <col min="240" max="240" width="7.28515625" style="1" bestFit="1" customWidth="1"/>
    <col min="241" max="241" width="9.42578125" style="1" bestFit="1" customWidth="1"/>
    <col min="242" max="242" width="47.140625" style="1" customWidth="1"/>
    <col min="243" max="243" width="10.42578125" style="1" bestFit="1" customWidth="1"/>
    <col min="244" max="244" width="11.7109375" style="1" customWidth="1"/>
    <col min="245" max="245" width="7.7109375" style="1" bestFit="1" customWidth="1"/>
    <col min="246" max="246" width="10.28515625" style="1" customWidth="1"/>
    <col min="247" max="247" width="10" style="1" customWidth="1"/>
    <col min="248" max="249" width="8.140625" style="1" customWidth="1"/>
    <col min="250" max="251" width="0" style="1" hidden="1" customWidth="1"/>
    <col min="252" max="252" width="10.42578125" style="1" customWidth="1"/>
    <col min="253" max="253" width="10.42578125" style="1" bestFit="1" customWidth="1"/>
    <col min="254" max="254" width="7.7109375" style="1" bestFit="1" customWidth="1"/>
    <col min="255" max="255" width="11.5703125" style="1" customWidth="1"/>
    <col min="256" max="256" width="9.140625" style="1"/>
    <col min="257" max="257" width="8.5703125" style="1" customWidth="1"/>
    <col min="258" max="258" width="8" style="1" customWidth="1"/>
    <col min="259" max="493" width="9.140625" style="1"/>
    <col min="494" max="494" width="7.28515625" style="1" bestFit="1" customWidth="1"/>
    <col min="495" max="495" width="6.7109375" style="1" customWidth="1"/>
    <col min="496" max="496" width="7.28515625" style="1" bestFit="1" customWidth="1"/>
    <col min="497" max="497" width="9.42578125" style="1" bestFit="1" customWidth="1"/>
    <col min="498" max="498" width="47.140625" style="1" customWidth="1"/>
    <col min="499" max="499" width="10.42578125" style="1" bestFit="1" customWidth="1"/>
    <col min="500" max="500" width="11.7109375" style="1" customWidth="1"/>
    <col min="501" max="501" width="7.7109375" style="1" bestFit="1" customWidth="1"/>
    <col min="502" max="502" width="10.28515625" style="1" customWidth="1"/>
    <col min="503" max="503" width="10" style="1" customWidth="1"/>
    <col min="504" max="505" width="8.140625" style="1" customWidth="1"/>
    <col min="506" max="507" width="0" style="1" hidden="1" customWidth="1"/>
    <col min="508" max="508" width="10.42578125" style="1" customWidth="1"/>
    <col min="509" max="509" width="10.42578125" style="1" bestFit="1" customWidth="1"/>
    <col min="510" max="510" width="7.7109375" style="1" bestFit="1" customWidth="1"/>
    <col min="511" max="511" width="11.5703125" style="1" customWidth="1"/>
    <col min="512" max="512" width="9.140625" style="1"/>
    <col min="513" max="513" width="8.5703125" style="1" customWidth="1"/>
    <col min="514" max="514" width="8" style="1" customWidth="1"/>
    <col min="515" max="749" width="9.140625" style="1"/>
    <col min="750" max="750" width="7.28515625" style="1" bestFit="1" customWidth="1"/>
    <col min="751" max="751" width="6.7109375" style="1" customWidth="1"/>
    <col min="752" max="752" width="7.28515625" style="1" bestFit="1" customWidth="1"/>
    <col min="753" max="753" width="9.42578125" style="1" bestFit="1" customWidth="1"/>
    <col min="754" max="754" width="47.140625" style="1" customWidth="1"/>
    <col min="755" max="755" width="10.42578125" style="1" bestFit="1" customWidth="1"/>
    <col min="756" max="756" width="11.7109375" style="1" customWidth="1"/>
    <col min="757" max="757" width="7.7109375" style="1" bestFit="1" customWidth="1"/>
    <col min="758" max="758" width="10.28515625" style="1" customWidth="1"/>
    <col min="759" max="759" width="10" style="1" customWidth="1"/>
    <col min="760" max="761" width="8.140625" style="1" customWidth="1"/>
    <col min="762" max="763" width="0" style="1" hidden="1" customWidth="1"/>
    <col min="764" max="764" width="10.42578125" style="1" customWidth="1"/>
    <col min="765" max="765" width="10.42578125" style="1" bestFit="1" customWidth="1"/>
    <col min="766" max="766" width="7.7109375" style="1" bestFit="1" customWidth="1"/>
    <col min="767" max="767" width="11.5703125" style="1" customWidth="1"/>
    <col min="768" max="768" width="9.140625" style="1"/>
    <col min="769" max="769" width="8.5703125" style="1" customWidth="1"/>
    <col min="770" max="770" width="8" style="1" customWidth="1"/>
    <col min="771" max="1005" width="9.140625" style="1"/>
    <col min="1006" max="1006" width="7.28515625" style="1" bestFit="1" customWidth="1"/>
    <col min="1007" max="1007" width="6.7109375" style="1" customWidth="1"/>
    <col min="1008" max="1008" width="7.28515625" style="1" bestFit="1" customWidth="1"/>
    <col min="1009" max="1009" width="9.42578125" style="1" bestFit="1" customWidth="1"/>
    <col min="1010" max="1010" width="47.140625" style="1" customWidth="1"/>
    <col min="1011" max="1011" width="10.42578125" style="1" bestFit="1" customWidth="1"/>
    <col min="1012" max="1012" width="11.7109375" style="1" customWidth="1"/>
    <col min="1013" max="1013" width="7.7109375" style="1" bestFit="1" customWidth="1"/>
    <col min="1014" max="1014" width="10.28515625" style="1" customWidth="1"/>
    <col min="1015" max="1015" width="10" style="1" customWidth="1"/>
    <col min="1016" max="1017" width="8.140625" style="1" customWidth="1"/>
    <col min="1018" max="1019" width="0" style="1" hidden="1" customWidth="1"/>
    <col min="1020" max="1020" width="10.42578125" style="1" customWidth="1"/>
    <col min="1021" max="1021" width="10.42578125" style="1" bestFit="1" customWidth="1"/>
    <col min="1022" max="1022" width="7.7109375" style="1" bestFit="1" customWidth="1"/>
    <col min="1023" max="1023" width="11.5703125" style="1" customWidth="1"/>
    <col min="1024" max="1024" width="9.140625" style="1"/>
    <col min="1025" max="1025" width="8.5703125" style="1" customWidth="1"/>
    <col min="1026" max="1026" width="8" style="1" customWidth="1"/>
    <col min="1027" max="1261" width="9.140625" style="1"/>
    <col min="1262" max="1262" width="7.28515625" style="1" bestFit="1" customWidth="1"/>
    <col min="1263" max="1263" width="6.7109375" style="1" customWidth="1"/>
    <col min="1264" max="1264" width="7.28515625" style="1" bestFit="1" customWidth="1"/>
    <col min="1265" max="1265" width="9.42578125" style="1" bestFit="1" customWidth="1"/>
    <col min="1266" max="1266" width="47.140625" style="1" customWidth="1"/>
    <col min="1267" max="1267" width="10.42578125" style="1" bestFit="1" customWidth="1"/>
    <col min="1268" max="1268" width="11.7109375" style="1" customWidth="1"/>
    <col min="1269" max="1269" width="7.7109375" style="1" bestFit="1" customWidth="1"/>
    <col min="1270" max="1270" width="10.28515625" style="1" customWidth="1"/>
    <col min="1271" max="1271" width="10" style="1" customWidth="1"/>
    <col min="1272" max="1273" width="8.140625" style="1" customWidth="1"/>
    <col min="1274" max="1275" width="0" style="1" hidden="1" customWidth="1"/>
    <col min="1276" max="1276" width="10.42578125" style="1" customWidth="1"/>
    <col min="1277" max="1277" width="10.42578125" style="1" bestFit="1" customWidth="1"/>
    <col min="1278" max="1278" width="7.7109375" style="1" bestFit="1" customWidth="1"/>
    <col min="1279" max="1279" width="11.5703125" style="1" customWidth="1"/>
    <col min="1280" max="1280" width="9.140625" style="1"/>
    <col min="1281" max="1281" width="8.5703125" style="1" customWidth="1"/>
    <col min="1282" max="1282" width="8" style="1" customWidth="1"/>
    <col min="1283" max="1517" width="9.140625" style="1"/>
    <col min="1518" max="1518" width="7.28515625" style="1" bestFit="1" customWidth="1"/>
    <col min="1519" max="1519" width="6.7109375" style="1" customWidth="1"/>
    <col min="1520" max="1520" width="7.28515625" style="1" bestFit="1" customWidth="1"/>
    <col min="1521" max="1521" width="9.42578125" style="1" bestFit="1" customWidth="1"/>
    <col min="1522" max="1522" width="47.140625" style="1" customWidth="1"/>
    <col min="1523" max="1523" width="10.42578125" style="1" bestFit="1" customWidth="1"/>
    <col min="1524" max="1524" width="11.7109375" style="1" customWidth="1"/>
    <col min="1525" max="1525" width="7.7109375" style="1" bestFit="1" customWidth="1"/>
    <col min="1526" max="1526" width="10.28515625" style="1" customWidth="1"/>
    <col min="1527" max="1527" width="10" style="1" customWidth="1"/>
    <col min="1528" max="1529" width="8.140625" style="1" customWidth="1"/>
    <col min="1530" max="1531" width="0" style="1" hidden="1" customWidth="1"/>
    <col min="1532" max="1532" width="10.42578125" style="1" customWidth="1"/>
    <col min="1533" max="1533" width="10.42578125" style="1" bestFit="1" customWidth="1"/>
    <col min="1534" max="1534" width="7.7109375" style="1" bestFit="1" customWidth="1"/>
    <col min="1535" max="1535" width="11.5703125" style="1" customWidth="1"/>
    <col min="1536" max="1536" width="9.140625" style="1"/>
    <col min="1537" max="1537" width="8.5703125" style="1" customWidth="1"/>
    <col min="1538" max="1538" width="8" style="1" customWidth="1"/>
    <col min="1539" max="1773" width="9.140625" style="1"/>
    <col min="1774" max="1774" width="7.28515625" style="1" bestFit="1" customWidth="1"/>
    <col min="1775" max="1775" width="6.7109375" style="1" customWidth="1"/>
    <col min="1776" max="1776" width="7.28515625" style="1" bestFit="1" customWidth="1"/>
    <col min="1777" max="1777" width="9.42578125" style="1" bestFit="1" customWidth="1"/>
    <col min="1778" max="1778" width="47.140625" style="1" customWidth="1"/>
    <col min="1779" max="1779" width="10.42578125" style="1" bestFit="1" customWidth="1"/>
    <col min="1780" max="1780" width="11.7109375" style="1" customWidth="1"/>
    <col min="1781" max="1781" width="7.7109375" style="1" bestFit="1" customWidth="1"/>
    <col min="1782" max="1782" width="10.28515625" style="1" customWidth="1"/>
    <col min="1783" max="1783" width="10" style="1" customWidth="1"/>
    <col min="1784" max="1785" width="8.140625" style="1" customWidth="1"/>
    <col min="1786" max="1787" width="0" style="1" hidden="1" customWidth="1"/>
    <col min="1788" max="1788" width="10.42578125" style="1" customWidth="1"/>
    <col min="1789" max="1789" width="10.42578125" style="1" bestFit="1" customWidth="1"/>
    <col min="1790" max="1790" width="7.7109375" style="1" bestFit="1" customWidth="1"/>
    <col min="1791" max="1791" width="11.5703125" style="1" customWidth="1"/>
    <col min="1792" max="1792" width="9.140625" style="1"/>
    <col min="1793" max="1793" width="8.5703125" style="1" customWidth="1"/>
    <col min="1794" max="1794" width="8" style="1" customWidth="1"/>
    <col min="1795" max="2029" width="9.140625" style="1"/>
    <col min="2030" max="2030" width="7.28515625" style="1" bestFit="1" customWidth="1"/>
    <col min="2031" max="2031" width="6.7109375" style="1" customWidth="1"/>
    <col min="2032" max="2032" width="7.28515625" style="1" bestFit="1" customWidth="1"/>
    <col min="2033" max="2033" width="9.42578125" style="1" bestFit="1" customWidth="1"/>
    <col min="2034" max="2034" width="47.140625" style="1" customWidth="1"/>
    <col min="2035" max="2035" width="10.42578125" style="1" bestFit="1" customWidth="1"/>
    <col min="2036" max="2036" width="11.7109375" style="1" customWidth="1"/>
    <col min="2037" max="2037" width="7.7109375" style="1" bestFit="1" customWidth="1"/>
    <col min="2038" max="2038" width="10.28515625" style="1" customWidth="1"/>
    <col min="2039" max="2039" width="10" style="1" customWidth="1"/>
    <col min="2040" max="2041" width="8.140625" style="1" customWidth="1"/>
    <col min="2042" max="2043" width="0" style="1" hidden="1" customWidth="1"/>
    <col min="2044" max="2044" width="10.42578125" style="1" customWidth="1"/>
    <col min="2045" max="2045" width="10.42578125" style="1" bestFit="1" customWidth="1"/>
    <col min="2046" max="2046" width="7.7109375" style="1" bestFit="1" customWidth="1"/>
    <col min="2047" max="2047" width="11.5703125" style="1" customWidth="1"/>
    <col min="2048" max="2048" width="9.140625" style="1"/>
    <col min="2049" max="2049" width="8.5703125" style="1" customWidth="1"/>
    <col min="2050" max="2050" width="8" style="1" customWidth="1"/>
    <col min="2051" max="2285" width="9.140625" style="1"/>
    <col min="2286" max="2286" width="7.28515625" style="1" bestFit="1" customWidth="1"/>
    <col min="2287" max="2287" width="6.7109375" style="1" customWidth="1"/>
    <col min="2288" max="2288" width="7.28515625" style="1" bestFit="1" customWidth="1"/>
    <col min="2289" max="2289" width="9.42578125" style="1" bestFit="1" customWidth="1"/>
    <col min="2290" max="2290" width="47.140625" style="1" customWidth="1"/>
    <col min="2291" max="2291" width="10.42578125" style="1" bestFit="1" customWidth="1"/>
    <col min="2292" max="2292" width="11.7109375" style="1" customWidth="1"/>
    <col min="2293" max="2293" width="7.7109375" style="1" bestFit="1" customWidth="1"/>
    <col min="2294" max="2294" width="10.28515625" style="1" customWidth="1"/>
    <col min="2295" max="2295" width="10" style="1" customWidth="1"/>
    <col min="2296" max="2297" width="8.140625" style="1" customWidth="1"/>
    <col min="2298" max="2299" width="0" style="1" hidden="1" customWidth="1"/>
    <col min="2300" max="2300" width="10.42578125" style="1" customWidth="1"/>
    <col min="2301" max="2301" width="10.42578125" style="1" bestFit="1" customWidth="1"/>
    <col min="2302" max="2302" width="7.7109375" style="1" bestFit="1" customWidth="1"/>
    <col min="2303" max="2303" width="11.5703125" style="1" customWidth="1"/>
    <col min="2304" max="2304" width="9.140625" style="1"/>
    <col min="2305" max="2305" width="8.5703125" style="1" customWidth="1"/>
    <col min="2306" max="2306" width="8" style="1" customWidth="1"/>
    <col min="2307" max="2541" width="9.140625" style="1"/>
    <col min="2542" max="2542" width="7.28515625" style="1" bestFit="1" customWidth="1"/>
    <col min="2543" max="2543" width="6.7109375" style="1" customWidth="1"/>
    <col min="2544" max="2544" width="7.28515625" style="1" bestFit="1" customWidth="1"/>
    <col min="2545" max="2545" width="9.42578125" style="1" bestFit="1" customWidth="1"/>
    <col min="2546" max="2546" width="47.140625" style="1" customWidth="1"/>
    <col min="2547" max="2547" width="10.42578125" style="1" bestFit="1" customWidth="1"/>
    <col min="2548" max="2548" width="11.7109375" style="1" customWidth="1"/>
    <col min="2549" max="2549" width="7.7109375" style="1" bestFit="1" customWidth="1"/>
    <col min="2550" max="2550" width="10.28515625" style="1" customWidth="1"/>
    <col min="2551" max="2551" width="10" style="1" customWidth="1"/>
    <col min="2552" max="2553" width="8.140625" style="1" customWidth="1"/>
    <col min="2554" max="2555" width="0" style="1" hidden="1" customWidth="1"/>
    <col min="2556" max="2556" width="10.42578125" style="1" customWidth="1"/>
    <col min="2557" max="2557" width="10.42578125" style="1" bestFit="1" customWidth="1"/>
    <col min="2558" max="2558" width="7.7109375" style="1" bestFit="1" customWidth="1"/>
    <col min="2559" max="2559" width="11.5703125" style="1" customWidth="1"/>
    <col min="2560" max="2560" width="9.140625" style="1"/>
    <col min="2561" max="2561" width="8.5703125" style="1" customWidth="1"/>
    <col min="2562" max="2562" width="8" style="1" customWidth="1"/>
    <col min="2563" max="2797" width="9.140625" style="1"/>
    <col min="2798" max="2798" width="7.28515625" style="1" bestFit="1" customWidth="1"/>
    <col min="2799" max="2799" width="6.7109375" style="1" customWidth="1"/>
    <col min="2800" max="2800" width="7.28515625" style="1" bestFit="1" customWidth="1"/>
    <col min="2801" max="2801" width="9.42578125" style="1" bestFit="1" customWidth="1"/>
    <col min="2802" max="2802" width="47.140625" style="1" customWidth="1"/>
    <col min="2803" max="2803" width="10.42578125" style="1" bestFit="1" customWidth="1"/>
    <col min="2804" max="2804" width="11.7109375" style="1" customWidth="1"/>
    <col min="2805" max="2805" width="7.7109375" style="1" bestFit="1" customWidth="1"/>
    <col min="2806" max="2806" width="10.28515625" style="1" customWidth="1"/>
    <col min="2807" max="2807" width="10" style="1" customWidth="1"/>
    <col min="2808" max="2809" width="8.140625" style="1" customWidth="1"/>
    <col min="2810" max="2811" width="0" style="1" hidden="1" customWidth="1"/>
    <col min="2812" max="2812" width="10.42578125" style="1" customWidth="1"/>
    <col min="2813" max="2813" width="10.42578125" style="1" bestFit="1" customWidth="1"/>
    <col min="2814" max="2814" width="7.7109375" style="1" bestFit="1" customWidth="1"/>
    <col min="2815" max="2815" width="11.5703125" style="1" customWidth="1"/>
    <col min="2816" max="2816" width="9.140625" style="1"/>
    <col min="2817" max="2817" width="8.5703125" style="1" customWidth="1"/>
    <col min="2818" max="2818" width="8" style="1" customWidth="1"/>
    <col min="2819" max="3053" width="9.140625" style="1"/>
    <col min="3054" max="3054" width="7.28515625" style="1" bestFit="1" customWidth="1"/>
    <col min="3055" max="3055" width="6.7109375" style="1" customWidth="1"/>
    <col min="3056" max="3056" width="7.28515625" style="1" bestFit="1" customWidth="1"/>
    <col min="3057" max="3057" width="9.42578125" style="1" bestFit="1" customWidth="1"/>
    <col min="3058" max="3058" width="47.140625" style="1" customWidth="1"/>
    <col min="3059" max="3059" width="10.42578125" style="1" bestFit="1" customWidth="1"/>
    <col min="3060" max="3060" width="11.7109375" style="1" customWidth="1"/>
    <col min="3061" max="3061" width="7.7109375" style="1" bestFit="1" customWidth="1"/>
    <col min="3062" max="3062" width="10.28515625" style="1" customWidth="1"/>
    <col min="3063" max="3063" width="10" style="1" customWidth="1"/>
    <col min="3064" max="3065" width="8.140625" style="1" customWidth="1"/>
    <col min="3066" max="3067" width="0" style="1" hidden="1" customWidth="1"/>
    <col min="3068" max="3068" width="10.42578125" style="1" customWidth="1"/>
    <col min="3069" max="3069" width="10.42578125" style="1" bestFit="1" customWidth="1"/>
    <col min="3070" max="3070" width="7.7109375" style="1" bestFit="1" customWidth="1"/>
    <col min="3071" max="3071" width="11.5703125" style="1" customWidth="1"/>
    <col min="3072" max="3072" width="9.140625" style="1"/>
    <col min="3073" max="3073" width="8.5703125" style="1" customWidth="1"/>
    <col min="3074" max="3074" width="8" style="1" customWidth="1"/>
    <col min="3075" max="3309" width="9.140625" style="1"/>
    <col min="3310" max="3310" width="7.28515625" style="1" bestFit="1" customWidth="1"/>
    <col min="3311" max="3311" width="6.7109375" style="1" customWidth="1"/>
    <col min="3312" max="3312" width="7.28515625" style="1" bestFit="1" customWidth="1"/>
    <col min="3313" max="3313" width="9.42578125" style="1" bestFit="1" customWidth="1"/>
    <col min="3314" max="3314" width="47.140625" style="1" customWidth="1"/>
    <col min="3315" max="3315" width="10.42578125" style="1" bestFit="1" customWidth="1"/>
    <col min="3316" max="3316" width="11.7109375" style="1" customWidth="1"/>
    <col min="3317" max="3317" width="7.7109375" style="1" bestFit="1" customWidth="1"/>
    <col min="3318" max="3318" width="10.28515625" style="1" customWidth="1"/>
    <col min="3319" max="3319" width="10" style="1" customWidth="1"/>
    <col min="3320" max="3321" width="8.140625" style="1" customWidth="1"/>
    <col min="3322" max="3323" width="0" style="1" hidden="1" customWidth="1"/>
    <col min="3324" max="3324" width="10.42578125" style="1" customWidth="1"/>
    <col min="3325" max="3325" width="10.42578125" style="1" bestFit="1" customWidth="1"/>
    <col min="3326" max="3326" width="7.7109375" style="1" bestFit="1" customWidth="1"/>
    <col min="3327" max="3327" width="11.5703125" style="1" customWidth="1"/>
    <col min="3328" max="3328" width="9.140625" style="1"/>
    <col min="3329" max="3329" width="8.5703125" style="1" customWidth="1"/>
    <col min="3330" max="3330" width="8" style="1" customWidth="1"/>
    <col min="3331" max="3565" width="9.140625" style="1"/>
    <col min="3566" max="3566" width="7.28515625" style="1" bestFit="1" customWidth="1"/>
    <col min="3567" max="3567" width="6.7109375" style="1" customWidth="1"/>
    <col min="3568" max="3568" width="7.28515625" style="1" bestFit="1" customWidth="1"/>
    <col min="3569" max="3569" width="9.42578125" style="1" bestFit="1" customWidth="1"/>
    <col min="3570" max="3570" width="47.140625" style="1" customWidth="1"/>
    <col min="3571" max="3571" width="10.42578125" style="1" bestFit="1" customWidth="1"/>
    <col min="3572" max="3572" width="11.7109375" style="1" customWidth="1"/>
    <col min="3573" max="3573" width="7.7109375" style="1" bestFit="1" customWidth="1"/>
    <col min="3574" max="3574" width="10.28515625" style="1" customWidth="1"/>
    <col min="3575" max="3575" width="10" style="1" customWidth="1"/>
    <col min="3576" max="3577" width="8.140625" style="1" customWidth="1"/>
    <col min="3578" max="3579" width="0" style="1" hidden="1" customWidth="1"/>
    <col min="3580" max="3580" width="10.42578125" style="1" customWidth="1"/>
    <col min="3581" max="3581" width="10.42578125" style="1" bestFit="1" customWidth="1"/>
    <col min="3582" max="3582" width="7.7109375" style="1" bestFit="1" customWidth="1"/>
    <col min="3583" max="3583" width="11.5703125" style="1" customWidth="1"/>
    <col min="3584" max="3584" width="9.140625" style="1"/>
    <col min="3585" max="3585" width="8.5703125" style="1" customWidth="1"/>
    <col min="3586" max="3586" width="8" style="1" customWidth="1"/>
    <col min="3587" max="3821" width="9.140625" style="1"/>
    <col min="3822" max="3822" width="7.28515625" style="1" bestFit="1" customWidth="1"/>
    <col min="3823" max="3823" width="6.7109375" style="1" customWidth="1"/>
    <col min="3824" max="3824" width="7.28515625" style="1" bestFit="1" customWidth="1"/>
    <col min="3825" max="3825" width="9.42578125" style="1" bestFit="1" customWidth="1"/>
    <col min="3826" max="3826" width="47.140625" style="1" customWidth="1"/>
    <col min="3827" max="3827" width="10.42578125" style="1" bestFit="1" customWidth="1"/>
    <col min="3828" max="3828" width="11.7109375" style="1" customWidth="1"/>
    <col min="3829" max="3829" width="7.7109375" style="1" bestFit="1" customWidth="1"/>
    <col min="3830" max="3830" width="10.28515625" style="1" customWidth="1"/>
    <col min="3831" max="3831" width="10" style="1" customWidth="1"/>
    <col min="3832" max="3833" width="8.140625" style="1" customWidth="1"/>
    <col min="3834" max="3835" width="0" style="1" hidden="1" customWidth="1"/>
    <col min="3836" max="3836" width="10.42578125" style="1" customWidth="1"/>
    <col min="3837" max="3837" width="10.42578125" style="1" bestFit="1" customWidth="1"/>
    <col min="3838" max="3838" width="7.7109375" style="1" bestFit="1" customWidth="1"/>
    <col min="3839" max="3839" width="11.5703125" style="1" customWidth="1"/>
    <col min="3840" max="3840" width="9.140625" style="1"/>
    <col min="3841" max="3841" width="8.5703125" style="1" customWidth="1"/>
    <col min="3842" max="3842" width="8" style="1" customWidth="1"/>
    <col min="3843" max="4077" width="9.140625" style="1"/>
    <col min="4078" max="4078" width="7.28515625" style="1" bestFit="1" customWidth="1"/>
    <col min="4079" max="4079" width="6.7109375" style="1" customWidth="1"/>
    <col min="4080" max="4080" width="7.28515625" style="1" bestFit="1" customWidth="1"/>
    <col min="4081" max="4081" width="9.42578125" style="1" bestFit="1" customWidth="1"/>
    <col min="4082" max="4082" width="47.140625" style="1" customWidth="1"/>
    <col min="4083" max="4083" width="10.42578125" style="1" bestFit="1" customWidth="1"/>
    <col min="4084" max="4084" width="11.7109375" style="1" customWidth="1"/>
    <col min="4085" max="4085" width="7.7109375" style="1" bestFit="1" customWidth="1"/>
    <col min="4086" max="4086" width="10.28515625" style="1" customWidth="1"/>
    <col min="4087" max="4087" width="10" style="1" customWidth="1"/>
    <col min="4088" max="4089" width="8.140625" style="1" customWidth="1"/>
    <col min="4090" max="4091" width="0" style="1" hidden="1" customWidth="1"/>
    <col min="4092" max="4092" width="10.42578125" style="1" customWidth="1"/>
    <col min="4093" max="4093" width="10.42578125" style="1" bestFit="1" customWidth="1"/>
    <col min="4094" max="4094" width="7.7109375" style="1" bestFit="1" customWidth="1"/>
    <col min="4095" max="4095" width="11.5703125" style="1" customWidth="1"/>
    <col min="4096" max="4096" width="9.140625" style="1"/>
    <col min="4097" max="4097" width="8.5703125" style="1" customWidth="1"/>
    <col min="4098" max="4098" width="8" style="1" customWidth="1"/>
    <col min="4099" max="4333" width="9.140625" style="1"/>
    <col min="4334" max="4334" width="7.28515625" style="1" bestFit="1" customWidth="1"/>
    <col min="4335" max="4335" width="6.7109375" style="1" customWidth="1"/>
    <col min="4336" max="4336" width="7.28515625" style="1" bestFit="1" customWidth="1"/>
    <col min="4337" max="4337" width="9.42578125" style="1" bestFit="1" customWidth="1"/>
    <col min="4338" max="4338" width="47.140625" style="1" customWidth="1"/>
    <col min="4339" max="4339" width="10.42578125" style="1" bestFit="1" customWidth="1"/>
    <col min="4340" max="4340" width="11.7109375" style="1" customWidth="1"/>
    <col min="4341" max="4341" width="7.7109375" style="1" bestFit="1" customWidth="1"/>
    <col min="4342" max="4342" width="10.28515625" style="1" customWidth="1"/>
    <col min="4343" max="4343" width="10" style="1" customWidth="1"/>
    <col min="4344" max="4345" width="8.140625" style="1" customWidth="1"/>
    <col min="4346" max="4347" width="0" style="1" hidden="1" customWidth="1"/>
    <col min="4348" max="4348" width="10.42578125" style="1" customWidth="1"/>
    <col min="4349" max="4349" width="10.42578125" style="1" bestFit="1" customWidth="1"/>
    <col min="4350" max="4350" width="7.7109375" style="1" bestFit="1" customWidth="1"/>
    <col min="4351" max="4351" width="11.5703125" style="1" customWidth="1"/>
    <col min="4352" max="4352" width="9.140625" style="1"/>
    <col min="4353" max="4353" width="8.5703125" style="1" customWidth="1"/>
    <col min="4354" max="4354" width="8" style="1" customWidth="1"/>
    <col min="4355" max="4589" width="9.140625" style="1"/>
    <col min="4590" max="4590" width="7.28515625" style="1" bestFit="1" customWidth="1"/>
    <col min="4591" max="4591" width="6.7109375" style="1" customWidth="1"/>
    <col min="4592" max="4592" width="7.28515625" style="1" bestFit="1" customWidth="1"/>
    <col min="4593" max="4593" width="9.42578125" style="1" bestFit="1" customWidth="1"/>
    <col min="4594" max="4594" width="47.140625" style="1" customWidth="1"/>
    <col min="4595" max="4595" width="10.42578125" style="1" bestFit="1" customWidth="1"/>
    <col min="4596" max="4596" width="11.7109375" style="1" customWidth="1"/>
    <col min="4597" max="4597" width="7.7109375" style="1" bestFit="1" customWidth="1"/>
    <col min="4598" max="4598" width="10.28515625" style="1" customWidth="1"/>
    <col min="4599" max="4599" width="10" style="1" customWidth="1"/>
    <col min="4600" max="4601" width="8.140625" style="1" customWidth="1"/>
    <col min="4602" max="4603" width="0" style="1" hidden="1" customWidth="1"/>
    <col min="4604" max="4604" width="10.42578125" style="1" customWidth="1"/>
    <col min="4605" max="4605" width="10.42578125" style="1" bestFit="1" customWidth="1"/>
    <col min="4606" max="4606" width="7.7109375" style="1" bestFit="1" customWidth="1"/>
    <col min="4607" max="4607" width="11.5703125" style="1" customWidth="1"/>
    <col min="4608" max="4608" width="9.140625" style="1"/>
    <col min="4609" max="4609" width="8.5703125" style="1" customWidth="1"/>
    <col min="4610" max="4610" width="8" style="1" customWidth="1"/>
    <col min="4611" max="4845" width="9.140625" style="1"/>
    <col min="4846" max="4846" width="7.28515625" style="1" bestFit="1" customWidth="1"/>
    <col min="4847" max="4847" width="6.7109375" style="1" customWidth="1"/>
    <col min="4848" max="4848" width="7.28515625" style="1" bestFit="1" customWidth="1"/>
    <col min="4849" max="4849" width="9.42578125" style="1" bestFit="1" customWidth="1"/>
    <col min="4850" max="4850" width="47.140625" style="1" customWidth="1"/>
    <col min="4851" max="4851" width="10.42578125" style="1" bestFit="1" customWidth="1"/>
    <col min="4852" max="4852" width="11.7109375" style="1" customWidth="1"/>
    <col min="4853" max="4853" width="7.7109375" style="1" bestFit="1" customWidth="1"/>
    <col min="4854" max="4854" width="10.28515625" style="1" customWidth="1"/>
    <col min="4855" max="4855" width="10" style="1" customWidth="1"/>
    <col min="4856" max="4857" width="8.140625" style="1" customWidth="1"/>
    <col min="4858" max="4859" width="0" style="1" hidden="1" customWidth="1"/>
    <col min="4860" max="4860" width="10.42578125" style="1" customWidth="1"/>
    <col min="4861" max="4861" width="10.42578125" style="1" bestFit="1" customWidth="1"/>
    <col min="4862" max="4862" width="7.7109375" style="1" bestFit="1" customWidth="1"/>
    <col min="4863" max="4863" width="11.5703125" style="1" customWidth="1"/>
    <col min="4864" max="4864" width="9.140625" style="1"/>
    <col min="4865" max="4865" width="8.5703125" style="1" customWidth="1"/>
    <col min="4866" max="4866" width="8" style="1" customWidth="1"/>
    <col min="4867" max="5101" width="9.140625" style="1"/>
    <col min="5102" max="5102" width="7.28515625" style="1" bestFit="1" customWidth="1"/>
    <col min="5103" max="5103" width="6.7109375" style="1" customWidth="1"/>
    <col min="5104" max="5104" width="7.28515625" style="1" bestFit="1" customWidth="1"/>
    <col min="5105" max="5105" width="9.42578125" style="1" bestFit="1" customWidth="1"/>
    <col min="5106" max="5106" width="47.140625" style="1" customWidth="1"/>
    <col min="5107" max="5107" width="10.42578125" style="1" bestFit="1" customWidth="1"/>
    <col min="5108" max="5108" width="11.7109375" style="1" customWidth="1"/>
    <col min="5109" max="5109" width="7.7109375" style="1" bestFit="1" customWidth="1"/>
    <col min="5110" max="5110" width="10.28515625" style="1" customWidth="1"/>
    <col min="5111" max="5111" width="10" style="1" customWidth="1"/>
    <col min="5112" max="5113" width="8.140625" style="1" customWidth="1"/>
    <col min="5114" max="5115" width="0" style="1" hidden="1" customWidth="1"/>
    <col min="5116" max="5116" width="10.42578125" style="1" customWidth="1"/>
    <col min="5117" max="5117" width="10.42578125" style="1" bestFit="1" customWidth="1"/>
    <col min="5118" max="5118" width="7.7109375" style="1" bestFit="1" customWidth="1"/>
    <col min="5119" max="5119" width="11.5703125" style="1" customWidth="1"/>
    <col min="5120" max="5120" width="9.140625" style="1"/>
    <col min="5121" max="5121" width="8.5703125" style="1" customWidth="1"/>
    <col min="5122" max="5122" width="8" style="1" customWidth="1"/>
    <col min="5123" max="5357" width="9.140625" style="1"/>
    <col min="5358" max="5358" width="7.28515625" style="1" bestFit="1" customWidth="1"/>
    <col min="5359" max="5359" width="6.7109375" style="1" customWidth="1"/>
    <col min="5360" max="5360" width="7.28515625" style="1" bestFit="1" customWidth="1"/>
    <col min="5361" max="5361" width="9.42578125" style="1" bestFit="1" customWidth="1"/>
    <col min="5362" max="5362" width="47.140625" style="1" customWidth="1"/>
    <col min="5363" max="5363" width="10.42578125" style="1" bestFit="1" customWidth="1"/>
    <col min="5364" max="5364" width="11.7109375" style="1" customWidth="1"/>
    <col min="5365" max="5365" width="7.7109375" style="1" bestFit="1" customWidth="1"/>
    <col min="5366" max="5366" width="10.28515625" style="1" customWidth="1"/>
    <col min="5367" max="5367" width="10" style="1" customWidth="1"/>
    <col min="5368" max="5369" width="8.140625" style="1" customWidth="1"/>
    <col min="5370" max="5371" width="0" style="1" hidden="1" customWidth="1"/>
    <col min="5372" max="5372" width="10.42578125" style="1" customWidth="1"/>
    <col min="5373" max="5373" width="10.42578125" style="1" bestFit="1" customWidth="1"/>
    <col min="5374" max="5374" width="7.7109375" style="1" bestFit="1" customWidth="1"/>
    <col min="5375" max="5375" width="11.5703125" style="1" customWidth="1"/>
    <col min="5376" max="5376" width="9.140625" style="1"/>
    <col min="5377" max="5377" width="8.5703125" style="1" customWidth="1"/>
    <col min="5378" max="5378" width="8" style="1" customWidth="1"/>
    <col min="5379" max="5613" width="9.140625" style="1"/>
    <col min="5614" max="5614" width="7.28515625" style="1" bestFit="1" customWidth="1"/>
    <col min="5615" max="5615" width="6.7109375" style="1" customWidth="1"/>
    <col min="5616" max="5616" width="7.28515625" style="1" bestFit="1" customWidth="1"/>
    <col min="5617" max="5617" width="9.42578125" style="1" bestFit="1" customWidth="1"/>
    <col min="5618" max="5618" width="47.140625" style="1" customWidth="1"/>
    <col min="5619" max="5619" width="10.42578125" style="1" bestFit="1" customWidth="1"/>
    <col min="5620" max="5620" width="11.7109375" style="1" customWidth="1"/>
    <col min="5621" max="5621" width="7.7109375" style="1" bestFit="1" customWidth="1"/>
    <col min="5622" max="5622" width="10.28515625" style="1" customWidth="1"/>
    <col min="5623" max="5623" width="10" style="1" customWidth="1"/>
    <col min="5624" max="5625" width="8.140625" style="1" customWidth="1"/>
    <col min="5626" max="5627" width="0" style="1" hidden="1" customWidth="1"/>
    <col min="5628" max="5628" width="10.42578125" style="1" customWidth="1"/>
    <col min="5629" max="5629" width="10.42578125" style="1" bestFit="1" customWidth="1"/>
    <col min="5630" max="5630" width="7.7109375" style="1" bestFit="1" customWidth="1"/>
    <col min="5631" max="5631" width="11.5703125" style="1" customWidth="1"/>
    <col min="5632" max="5632" width="9.140625" style="1"/>
    <col min="5633" max="5633" width="8.5703125" style="1" customWidth="1"/>
    <col min="5634" max="5634" width="8" style="1" customWidth="1"/>
    <col min="5635" max="5869" width="9.140625" style="1"/>
    <col min="5870" max="5870" width="7.28515625" style="1" bestFit="1" customWidth="1"/>
    <col min="5871" max="5871" width="6.7109375" style="1" customWidth="1"/>
    <col min="5872" max="5872" width="7.28515625" style="1" bestFit="1" customWidth="1"/>
    <col min="5873" max="5873" width="9.42578125" style="1" bestFit="1" customWidth="1"/>
    <col min="5874" max="5874" width="47.140625" style="1" customWidth="1"/>
    <col min="5875" max="5875" width="10.42578125" style="1" bestFit="1" customWidth="1"/>
    <col min="5876" max="5876" width="11.7109375" style="1" customWidth="1"/>
    <col min="5877" max="5877" width="7.7109375" style="1" bestFit="1" customWidth="1"/>
    <col min="5878" max="5878" width="10.28515625" style="1" customWidth="1"/>
    <col min="5879" max="5879" width="10" style="1" customWidth="1"/>
    <col min="5880" max="5881" width="8.140625" style="1" customWidth="1"/>
    <col min="5882" max="5883" width="0" style="1" hidden="1" customWidth="1"/>
    <col min="5884" max="5884" width="10.42578125" style="1" customWidth="1"/>
    <col min="5885" max="5885" width="10.42578125" style="1" bestFit="1" customWidth="1"/>
    <col min="5886" max="5886" width="7.7109375" style="1" bestFit="1" customWidth="1"/>
    <col min="5887" max="5887" width="11.5703125" style="1" customWidth="1"/>
    <col min="5888" max="5888" width="9.140625" style="1"/>
    <col min="5889" max="5889" width="8.5703125" style="1" customWidth="1"/>
    <col min="5890" max="5890" width="8" style="1" customWidth="1"/>
    <col min="5891" max="6125" width="9.140625" style="1"/>
    <col min="6126" max="6126" width="7.28515625" style="1" bestFit="1" customWidth="1"/>
    <col min="6127" max="6127" width="6.7109375" style="1" customWidth="1"/>
    <col min="6128" max="6128" width="7.28515625" style="1" bestFit="1" customWidth="1"/>
    <col min="6129" max="6129" width="9.42578125" style="1" bestFit="1" customWidth="1"/>
    <col min="6130" max="6130" width="47.140625" style="1" customWidth="1"/>
    <col min="6131" max="6131" width="10.42578125" style="1" bestFit="1" customWidth="1"/>
    <col min="6132" max="6132" width="11.7109375" style="1" customWidth="1"/>
    <col min="6133" max="6133" width="7.7109375" style="1" bestFit="1" customWidth="1"/>
    <col min="6134" max="6134" width="10.28515625" style="1" customWidth="1"/>
    <col min="6135" max="6135" width="10" style="1" customWidth="1"/>
    <col min="6136" max="6137" width="8.140625" style="1" customWidth="1"/>
    <col min="6138" max="6139" width="0" style="1" hidden="1" customWidth="1"/>
    <col min="6140" max="6140" width="10.42578125" style="1" customWidth="1"/>
    <col min="6141" max="6141" width="10.42578125" style="1" bestFit="1" customWidth="1"/>
    <col min="6142" max="6142" width="7.7109375" style="1" bestFit="1" customWidth="1"/>
    <col min="6143" max="6143" width="11.5703125" style="1" customWidth="1"/>
    <col min="6144" max="6144" width="9.140625" style="1"/>
    <col min="6145" max="6145" width="8.5703125" style="1" customWidth="1"/>
    <col min="6146" max="6146" width="8" style="1" customWidth="1"/>
    <col min="6147" max="6381" width="9.140625" style="1"/>
    <col min="6382" max="6382" width="7.28515625" style="1" bestFit="1" customWidth="1"/>
    <col min="6383" max="6383" width="6.7109375" style="1" customWidth="1"/>
    <col min="6384" max="6384" width="7.28515625" style="1" bestFit="1" customWidth="1"/>
    <col min="6385" max="6385" width="9.42578125" style="1" bestFit="1" customWidth="1"/>
    <col min="6386" max="6386" width="47.140625" style="1" customWidth="1"/>
    <col min="6387" max="6387" width="10.42578125" style="1" bestFit="1" customWidth="1"/>
    <col min="6388" max="6388" width="11.7109375" style="1" customWidth="1"/>
    <col min="6389" max="6389" width="7.7109375" style="1" bestFit="1" customWidth="1"/>
    <col min="6390" max="6390" width="10.28515625" style="1" customWidth="1"/>
    <col min="6391" max="6391" width="10" style="1" customWidth="1"/>
    <col min="6392" max="6393" width="8.140625" style="1" customWidth="1"/>
    <col min="6394" max="6395" width="0" style="1" hidden="1" customWidth="1"/>
    <col min="6396" max="6396" width="10.42578125" style="1" customWidth="1"/>
    <col min="6397" max="6397" width="10.42578125" style="1" bestFit="1" customWidth="1"/>
    <col min="6398" max="6398" width="7.7109375" style="1" bestFit="1" customWidth="1"/>
    <col min="6399" max="6399" width="11.5703125" style="1" customWidth="1"/>
    <col min="6400" max="6400" width="9.140625" style="1"/>
    <col min="6401" max="6401" width="8.5703125" style="1" customWidth="1"/>
    <col min="6402" max="6402" width="8" style="1" customWidth="1"/>
    <col min="6403" max="6637" width="9.140625" style="1"/>
    <col min="6638" max="6638" width="7.28515625" style="1" bestFit="1" customWidth="1"/>
    <col min="6639" max="6639" width="6.7109375" style="1" customWidth="1"/>
    <col min="6640" max="6640" width="7.28515625" style="1" bestFit="1" customWidth="1"/>
    <col min="6641" max="6641" width="9.42578125" style="1" bestFit="1" customWidth="1"/>
    <col min="6642" max="6642" width="47.140625" style="1" customWidth="1"/>
    <col min="6643" max="6643" width="10.42578125" style="1" bestFit="1" customWidth="1"/>
    <col min="6644" max="6644" width="11.7109375" style="1" customWidth="1"/>
    <col min="6645" max="6645" width="7.7109375" style="1" bestFit="1" customWidth="1"/>
    <col min="6646" max="6646" width="10.28515625" style="1" customWidth="1"/>
    <col min="6647" max="6647" width="10" style="1" customWidth="1"/>
    <col min="6648" max="6649" width="8.140625" style="1" customWidth="1"/>
    <col min="6650" max="6651" width="0" style="1" hidden="1" customWidth="1"/>
    <col min="6652" max="6652" width="10.42578125" style="1" customWidth="1"/>
    <col min="6653" max="6653" width="10.42578125" style="1" bestFit="1" customWidth="1"/>
    <col min="6654" max="6654" width="7.7109375" style="1" bestFit="1" customWidth="1"/>
    <col min="6655" max="6655" width="11.5703125" style="1" customWidth="1"/>
    <col min="6656" max="6656" width="9.140625" style="1"/>
    <col min="6657" max="6657" width="8.5703125" style="1" customWidth="1"/>
    <col min="6658" max="6658" width="8" style="1" customWidth="1"/>
    <col min="6659" max="6893" width="9.140625" style="1"/>
    <col min="6894" max="6894" width="7.28515625" style="1" bestFit="1" customWidth="1"/>
    <col min="6895" max="6895" width="6.7109375" style="1" customWidth="1"/>
    <col min="6896" max="6896" width="7.28515625" style="1" bestFit="1" customWidth="1"/>
    <col min="6897" max="6897" width="9.42578125" style="1" bestFit="1" customWidth="1"/>
    <col min="6898" max="6898" width="47.140625" style="1" customWidth="1"/>
    <col min="6899" max="6899" width="10.42578125" style="1" bestFit="1" customWidth="1"/>
    <col min="6900" max="6900" width="11.7109375" style="1" customWidth="1"/>
    <col min="6901" max="6901" width="7.7109375" style="1" bestFit="1" customWidth="1"/>
    <col min="6902" max="6902" width="10.28515625" style="1" customWidth="1"/>
    <col min="6903" max="6903" width="10" style="1" customWidth="1"/>
    <col min="6904" max="6905" width="8.140625" style="1" customWidth="1"/>
    <col min="6906" max="6907" width="0" style="1" hidden="1" customWidth="1"/>
    <col min="6908" max="6908" width="10.42578125" style="1" customWidth="1"/>
    <col min="6909" max="6909" width="10.42578125" style="1" bestFit="1" customWidth="1"/>
    <col min="6910" max="6910" width="7.7109375" style="1" bestFit="1" customWidth="1"/>
    <col min="6911" max="6911" width="11.5703125" style="1" customWidth="1"/>
    <col min="6912" max="6912" width="9.140625" style="1"/>
    <col min="6913" max="6913" width="8.5703125" style="1" customWidth="1"/>
    <col min="6914" max="6914" width="8" style="1" customWidth="1"/>
    <col min="6915" max="7149" width="9.140625" style="1"/>
    <col min="7150" max="7150" width="7.28515625" style="1" bestFit="1" customWidth="1"/>
    <col min="7151" max="7151" width="6.7109375" style="1" customWidth="1"/>
    <col min="7152" max="7152" width="7.28515625" style="1" bestFit="1" customWidth="1"/>
    <col min="7153" max="7153" width="9.42578125" style="1" bestFit="1" customWidth="1"/>
    <col min="7154" max="7154" width="47.140625" style="1" customWidth="1"/>
    <col min="7155" max="7155" width="10.42578125" style="1" bestFit="1" customWidth="1"/>
    <col min="7156" max="7156" width="11.7109375" style="1" customWidth="1"/>
    <col min="7157" max="7157" width="7.7109375" style="1" bestFit="1" customWidth="1"/>
    <col min="7158" max="7158" width="10.28515625" style="1" customWidth="1"/>
    <col min="7159" max="7159" width="10" style="1" customWidth="1"/>
    <col min="7160" max="7161" width="8.140625" style="1" customWidth="1"/>
    <col min="7162" max="7163" width="0" style="1" hidden="1" customWidth="1"/>
    <col min="7164" max="7164" width="10.42578125" style="1" customWidth="1"/>
    <col min="7165" max="7165" width="10.42578125" style="1" bestFit="1" customWidth="1"/>
    <col min="7166" max="7166" width="7.7109375" style="1" bestFit="1" customWidth="1"/>
    <col min="7167" max="7167" width="11.5703125" style="1" customWidth="1"/>
    <col min="7168" max="7168" width="9.140625" style="1"/>
    <col min="7169" max="7169" width="8.5703125" style="1" customWidth="1"/>
    <col min="7170" max="7170" width="8" style="1" customWidth="1"/>
    <col min="7171" max="7405" width="9.140625" style="1"/>
    <col min="7406" max="7406" width="7.28515625" style="1" bestFit="1" customWidth="1"/>
    <col min="7407" max="7407" width="6.7109375" style="1" customWidth="1"/>
    <col min="7408" max="7408" width="7.28515625" style="1" bestFit="1" customWidth="1"/>
    <col min="7409" max="7409" width="9.42578125" style="1" bestFit="1" customWidth="1"/>
    <col min="7410" max="7410" width="47.140625" style="1" customWidth="1"/>
    <col min="7411" max="7411" width="10.42578125" style="1" bestFit="1" customWidth="1"/>
    <col min="7412" max="7412" width="11.7109375" style="1" customWidth="1"/>
    <col min="7413" max="7413" width="7.7109375" style="1" bestFit="1" customWidth="1"/>
    <col min="7414" max="7414" width="10.28515625" style="1" customWidth="1"/>
    <col min="7415" max="7415" width="10" style="1" customWidth="1"/>
    <col min="7416" max="7417" width="8.140625" style="1" customWidth="1"/>
    <col min="7418" max="7419" width="0" style="1" hidden="1" customWidth="1"/>
    <col min="7420" max="7420" width="10.42578125" style="1" customWidth="1"/>
    <col min="7421" max="7421" width="10.42578125" style="1" bestFit="1" customWidth="1"/>
    <col min="7422" max="7422" width="7.7109375" style="1" bestFit="1" customWidth="1"/>
    <col min="7423" max="7423" width="11.5703125" style="1" customWidth="1"/>
    <col min="7424" max="7424" width="9.140625" style="1"/>
    <col min="7425" max="7425" width="8.5703125" style="1" customWidth="1"/>
    <col min="7426" max="7426" width="8" style="1" customWidth="1"/>
    <col min="7427" max="7661" width="9.140625" style="1"/>
    <col min="7662" max="7662" width="7.28515625" style="1" bestFit="1" customWidth="1"/>
    <col min="7663" max="7663" width="6.7109375" style="1" customWidth="1"/>
    <col min="7664" max="7664" width="7.28515625" style="1" bestFit="1" customWidth="1"/>
    <col min="7665" max="7665" width="9.42578125" style="1" bestFit="1" customWidth="1"/>
    <col min="7666" max="7666" width="47.140625" style="1" customWidth="1"/>
    <col min="7667" max="7667" width="10.42578125" style="1" bestFit="1" customWidth="1"/>
    <col min="7668" max="7668" width="11.7109375" style="1" customWidth="1"/>
    <col min="7669" max="7669" width="7.7109375" style="1" bestFit="1" customWidth="1"/>
    <col min="7670" max="7670" width="10.28515625" style="1" customWidth="1"/>
    <col min="7671" max="7671" width="10" style="1" customWidth="1"/>
    <col min="7672" max="7673" width="8.140625" style="1" customWidth="1"/>
    <col min="7674" max="7675" width="0" style="1" hidden="1" customWidth="1"/>
    <col min="7676" max="7676" width="10.42578125" style="1" customWidth="1"/>
    <col min="7677" max="7677" width="10.42578125" style="1" bestFit="1" customWidth="1"/>
    <col min="7678" max="7678" width="7.7109375" style="1" bestFit="1" customWidth="1"/>
    <col min="7679" max="7679" width="11.5703125" style="1" customWidth="1"/>
    <col min="7680" max="7680" width="9.140625" style="1"/>
    <col min="7681" max="7681" width="8.5703125" style="1" customWidth="1"/>
    <col min="7682" max="7682" width="8" style="1" customWidth="1"/>
    <col min="7683" max="7917" width="9.140625" style="1"/>
    <col min="7918" max="7918" width="7.28515625" style="1" bestFit="1" customWidth="1"/>
    <col min="7919" max="7919" width="6.7109375" style="1" customWidth="1"/>
    <col min="7920" max="7920" width="7.28515625" style="1" bestFit="1" customWidth="1"/>
    <col min="7921" max="7921" width="9.42578125" style="1" bestFit="1" customWidth="1"/>
    <col min="7922" max="7922" width="47.140625" style="1" customWidth="1"/>
    <col min="7923" max="7923" width="10.42578125" style="1" bestFit="1" customWidth="1"/>
    <col min="7924" max="7924" width="11.7109375" style="1" customWidth="1"/>
    <col min="7925" max="7925" width="7.7109375" style="1" bestFit="1" customWidth="1"/>
    <col min="7926" max="7926" width="10.28515625" style="1" customWidth="1"/>
    <col min="7927" max="7927" width="10" style="1" customWidth="1"/>
    <col min="7928" max="7929" width="8.140625" style="1" customWidth="1"/>
    <col min="7930" max="7931" width="0" style="1" hidden="1" customWidth="1"/>
    <col min="7932" max="7932" width="10.42578125" style="1" customWidth="1"/>
    <col min="7933" max="7933" width="10.42578125" style="1" bestFit="1" customWidth="1"/>
    <col min="7934" max="7934" width="7.7109375" style="1" bestFit="1" customWidth="1"/>
    <col min="7935" max="7935" width="11.5703125" style="1" customWidth="1"/>
    <col min="7936" max="7936" width="9.140625" style="1"/>
    <col min="7937" max="7937" width="8.5703125" style="1" customWidth="1"/>
    <col min="7938" max="7938" width="8" style="1" customWidth="1"/>
    <col min="7939" max="8173" width="9.140625" style="1"/>
    <col min="8174" max="8174" width="7.28515625" style="1" bestFit="1" customWidth="1"/>
    <col min="8175" max="8175" width="6.7109375" style="1" customWidth="1"/>
    <col min="8176" max="8176" width="7.28515625" style="1" bestFit="1" customWidth="1"/>
    <col min="8177" max="8177" width="9.42578125" style="1" bestFit="1" customWidth="1"/>
    <col min="8178" max="8178" width="47.140625" style="1" customWidth="1"/>
    <col min="8179" max="8179" width="10.42578125" style="1" bestFit="1" customWidth="1"/>
    <col min="8180" max="8180" width="11.7109375" style="1" customWidth="1"/>
    <col min="8181" max="8181" width="7.7109375" style="1" bestFit="1" customWidth="1"/>
    <col min="8182" max="8182" width="10.28515625" style="1" customWidth="1"/>
    <col min="8183" max="8183" width="10" style="1" customWidth="1"/>
    <col min="8184" max="8185" width="8.140625" style="1" customWidth="1"/>
    <col min="8186" max="8187" width="0" style="1" hidden="1" customWidth="1"/>
    <col min="8188" max="8188" width="10.42578125" style="1" customWidth="1"/>
    <col min="8189" max="8189" width="10.42578125" style="1" bestFit="1" customWidth="1"/>
    <col min="8190" max="8190" width="7.7109375" style="1" bestFit="1" customWidth="1"/>
    <col min="8191" max="8191" width="11.5703125" style="1" customWidth="1"/>
    <col min="8192" max="8192" width="9.140625" style="1"/>
    <col min="8193" max="8193" width="8.5703125" style="1" customWidth="1"/>
    <col min="8194" max="8194" width="8" style="1" customWidth="1"/>
    <col min="8195" max="8429" width="9.140625" style="1"/>
    <col min="8430" max="8430" width="7.28515625" style="1" bestFit="1" customWidth="1"/>
    <col min="8431" max="8431" width="6.7109375" style="1" customWidth="1"/>
    <col min="8432" max="8432" width="7.28515625" style="1" bestFit="1" customWidth="1"/>
    <col min="8433" max="8433" width="9.42578125" style="1" bestFit="1" customWidth="1"/>
    <col min="8434" max="8434" width="47.140625" style="1" customWidth="1"/>
    <col min="8435" max="8435" width="10.42578125" style="1" bestFit="1" customWidth="1"/>
    <col min="8436" max="8436" width="11.7109375" style="1" customWidth="1"/>
    <col min="8437" max="8437" width="7.7109375" style="1" bestFit="1" customWidth="1"/>
    <col min="8438" max="8438" width="10.28515625" style="1" customWidth="1"/>
    <col min="8439" max="8439" width="10" style="1" customWidth="1"/>
    <col min="8440" max="8441" width="8.140625" style="1" customWidth="1"/>
    <col min="8442" max="8443" width="0" style="1" hidden="1" customWidth="1"/>
    <col min="8444" max="8444" width="10.42578125" style="1" customWidth="1"/>
    <col min="8445" max="8445" width="10.42578125" style="1" bestFit="1" customWidth="1"/>
    <col min="8446" max="8446" width="7.7109375" style="1" bestFit="1" customWidth="1"/>
    <col min="8447" max="8447" width="11.5703125" style="1" customWidth="1"/>
    <col min="8448" max="8448" width="9.140625" style="1"/>
    <col min="8449" max="8449" width="8.5703125" style="1" customWidth="1"/>
    <col min="8450" max="8450" width="8" style="1" customWidth="1"/>
    <col min="8451" max="8685" width="9.140625" style="1"/>
    <col min="8686" max="8686" width="7.28515625" style="1" bestFit="1" customWidth="1"/>
    <col min="8687" max="8687" width="6.7109375" style="1" customWidth="1"/>
    <col min="8688" max="8688" width="7.28515625" style="1" bestFit="1" customWidth="1"/>
    <col min="8689" max="8689" width="9.42578125" style="1" bestFit="1" customWidth="1"/>
    <col min="8690" max="8690" width="47.140625" style="1" customWidth="1"/>
    <col min="8691" max="8691" width="10.42578125" style="1" bestFit="1" customWidth="1"/>
    <col min="8692" max="8692" width="11.7109375" style="1" customWidth="1"/>
    <col min="8693" max="8693" width="7.7109375" style="1" bestFit="1" customWidth="1"/>
    <col min="8694" max="8694" width="10.28515625" style="1" customWidth="1"/>
    <col min="8695" max="8695" width="10" style="1" customWidth="1"/>
    <col min="8696" max="8697" width="8.140625" style="1" customWidth="1"/>
    <col min="8698" max="8699" width="0" style="1" hidden="1" customWidth="1"/>
    <col min="8700" max="8700" width="10.42578125" style="1" customWidth="1"/>
    <col min="8701" max="8701" width="10.42578125" style="1" bestFit="1" customWidth="1"/>
    <col min="8702" max="8702" width="7.7109375" style="1" bestFit="1" customWidth="1"/>
    <col min="8703" max="8703" width="11.5703125" style="1" customWidth="1"/>
    <col min="8704" max="8704" width="9.140625" style="1"/>
    <col min="8705" max="8705" width="8.5703125" style="1" customWidth="1"/>
    <col min="8706" max="8706" width="8" style="1" customWidth="1"/>
    <col min="8707" max="8941" width="9.140625" style="1"/>
    <col min="8942" max="8942" width="7.28515625" style="1" bestFit="1" customWidth="1"/>
    <col min="8943" max="8943" width="6.7109375" style="1" customWidth="1"/>
    <col min="8944" max="8944" width="7.28515625" style="1" bestFit="1" customWidth="1"/>
    <col min="8945" max="8945" width="9.42578125" style="1" bestFit="1" customWidth="1"/>
    <col min="8946" max="8946" width="47.140625" style="1" customWidth="1"/>
    <col min="8947" max="8947" width="10.42578125" style="1" bestFit="1" customWidth="1"/>
    <col min="8948" max="8948" width="11.7109375" style="1" customWidth="1"/>
    <col min="8949" max="8949" width="7.7109375" style="1" bestFit="1" customWidth="1"/>
    <col min="8950" max="8950" width="10.28515625" style="1" customWidth="1"/>
    <col min="8951" max="8951" width="10" style="1" customWidth="1"/>
    <col min="8952" max="8953" width="8.140625" style="1" customWidth="1"/>
    <col min="8954" max="8955" width="0" style="1" hidden="1" customWidth="1"/>
    <col min="8956" max="8956" width="10.42578125" style="1" customWidth="1"/>
    <col min="8957" max="8957" width="10.42578125" style="1" bestFit="1" customWidth="1"/>
    <col min="8958" max="8958" width="7.7109375" style="1" bestFit="1" customWidth="1"/>
    <col min="8959" max="8959" width="11.5703125" style="1" customWidth="1"/>
    <col min="8960" max="8960" width="9.140625" style="1"/>
    <col min="8961" max="8961" width="8.5703125" style="1" customWidth="1"/>
    <col min="8962" max="8962" width="8" style="1" customWidth="1"/>
    <col min="8963" max="9197" width="9.140625" style="1"/>
    <col min="9198" max="9198" width="7.28515625" style="1" bestFit="1" customWidth="1"/>
    <col min="9199" max="9199" width="6.7109375" style="1" customWidth="1"/>
    <col min="9200" max="9200" width="7.28515625" style="1" bestFit="1" customWidth="1"/>
    <col min="9201" max="9201" width="9.42578125" style="1" bestFit="1" customWidth="1"/>
    <col min="9202" max="9202" width="47.140625" style="1" customWidth="1"/>
    <col min="9203" max="9203" width="10.42578125" style="1" bestFit="1" customWidth="1"/>
    <col min="9204" max="9204" width="11.7109375" style="1" customWidth="1"/>
    <col min="9205" max="9205" width="7.7109375" style="1" bestFit="1" customWidth="1"/>
    <col min="9206" max="9206" width="10.28515625" style="1" customWidth="1"/>
    <col min="9207" max="9207" width="10" style="1" customWidth="1"/>
    <col min="9208" max="9209" width="8.140625" style="1" customWidth="1"/>
    <col min="9210" max="9211" width="0" style="1" hidden="1" customWidth="1"/>
    <col min="9212" max="9212" width="10.42578125" style="1" customWidth="1"/>
    <col min="9213" max="9213" width="10.42578125" style="1" bestFit="1" customWidth="1"/>
    <col min="9214" max="9214" width="7.7109375" style="1" bestFit="1" customWidth="1"/>
    <col min="9215" max="9215" width="11.5703125" style="1" customWidth="1"/>
    <col min="9216" max="9216" width="9.140625" style="1"/>
    <col min="9217" max="9217" width="8.5703125" style="1" customWidth="1"/>
    <col min="9218" max="9218" width="8" style="1" customWidth="1"/>
    <col min="9219" max="9453" width="9.140625" style="1"/>
    <col min="9454" max="9454" width="7.28515625" style="1" bestFit="1" customWidth="1"/>
    <col min="9455" max="9455" width="6.7109375" style="1" customWidth="1"/>
    <col min="9456" max="9456" width="7.28515625" style="1" bestFit="1" customWidth="1"/>
    <col min="9457" max="9457" width="9.42578125" style="1" bestFit="1" customWidth="1"/>
    <col min="9458" max="9458" width="47.140625" style="1" customWidth="1"/>
    <col min="9459" max="9459" width="10.42578125" style="1" bestFit="1" customWidth="1"/>
    <col min="9460" max="9460" width="11.7109375" style="1" customWidth="1"/>
    <col min="9461" max="9461" width="7.7109375" style="1" bestFit="1" customWidth="1"/>
    <col min="9462" max="9462" width="10.28515625" style="1" customWidth="1"/>
    <col min="9463" max="9463" width="10" style="1" customWidth="1"/>
    <col min="9464" max="9465" width="8.140625" style="1" customWidth="1"/>
    <col min="9466" max="9467" width="0" style="1" hidden="1" customWidth="1"/>
    <col min="9468" max="9468" width="10.42578125" style="1" customWidth="1"/>
    <col min="9469" max="9469" width="10.42578125" style="1" bestFit="1" customWidth="1"/>
    <col min="9470" max="9470" width="7.7109375" style="1" bestFit="1" customWidth="1"/>
    <col min="9471" max="9471" width="11.5703125" style="1" customWidth="1"/>
    <col min="9472" max="9472" width="9.140625" style="1"/>
    <col min="9473" max="9473" width="8.5703125" style="1" customWidth="1"/>
    <col min="9474" max="9474" width="8" style="1" customWidth="1"/>
    <col min="9475" max="9709" width="9.140625" style="1"/>
    <col min="9710" max="9710" width="7.28515625" style="1" bestFit="1" customWidth="1"/>
    <col min="9711" max="9711" width="6.7109375" style="1" customWidth="1"/>
    <col min="9712" max="9712" width="7.28515625" style="1" bestFit="1" customWidth="1"/>
    <col min="9713" max="9713" width="9.42578125" style="1" bestFit="1" customWidth="1"/>
    <col min="9714" max="9714" width="47.140625" style="1" customWidth="1"/>
    <col min="9715" max="9715" width="10.42578125" style="1" bestFit="1" customWidth="1"/>
    <col min="9716" max="9716" width="11.7109375" style="1" customWidth="1"/>
    <col min="9717" max="9717" width="7.7109375" style="1" bestFit="1" customWidth="1"/>
    <col min="9718" max="9718" width="10.28515625" style="1" customWidth="1"/>
    <col min="9719" max="9719" width="10" style="1" customWidth="1"/>
    <col min="9720" max="9721" width="8.140625" style="1" customWidth="1"/>
    <col min="9722" max="9723" width="0" style="1" hidden="1" customWidth="1"/>
    <col min="9724" max="9724" width="10.42578125" style="1" customWidth="1"/>
    <col min="9725" max="9725" width="10.42578125" style="1" bestFit="1" customWidth="1"/>
    <col min="9726" max="9726" width="7.7109375" style="1" bestFit="1" customWidth="1"/>
    <col min="9727" max="9727" width="11.5703125" style="1" customWidth="1"/>
    <col min="9728" max="9728" width="9.140625" style="1"/>
    <col min="9729" max="9729" width="8.5703125" style="1" customWidth="1"/>
    <col min="9730" max="9730" width="8" style="1" customWidth="1"/>
    <col min="9731" max="9965" width="9.140625" style="1"/>
    <col min="9966" max="9966" width="7.28515625" style="1" bestFit="1" customWidth="1"/>
    <col min="9967" max="9967" width="6.7109375" style="1" customWidth="1"/>
    <col min="9968" max="9968" width="7.28515625" style="1" bestFit="1" customWidth="1"/>
    <col min="9969" max="9969" width="9.42578125" style="1" bestFit="1" customWidth="1"/>
    <col min="9970" max="9970" width="47.140625" style="1" customWidth="1"/>
    <col min="9971" max="9971" width="10.42578125" style="1" bestFit="1" customWidth="1"/>
    <col min="9972" max="9972" width="11.7109375" style="1" customWidth="1"/>
    <col min="9973" max="9973" width="7.7109375" style="1" bestFit="1" customWidth="1"/>
    <col min="9974" max="9974" width="10.28515625" style="1" customWidth="1"/>
    <col min="9975" max="9975" width="10" style="1" customWidth="1"/>
    <col min="9976" max="9977" width="8.140625" style="1" customWidth="1"/>
    <col min="9978" max="9979" width="0" style="1" hidden="1" customWidth="1"/>
    <col min="9980" max="9980" width="10.42578125" style="1" customWidth="1"/>
    <col min="9981" max="9981" width="10.42578125" style="1" bestFit="1" customWidth="1"/>
    <col min="9982" max="9982" width="7.7109375" style="1" bestFit="1" customWidth="1"/>
    <col min="9983" max="9983" width="11.5703125" style="1" customWidth="1"/>
    <col min="9984" max="9984" width="9.140625" style="1"/>
    <col min="9985" max="9985" width="8.5703125" style="1" customWidth="1"/>
    <col min="9986" max="9986" width="8" style="1" customWidth="1"/>
    <col min="9987" max="10221" width="9.140625" style="1"/>
    <col min="10222" max="10222" width="7.28515625" style="1" bestFit="1" customWidth="1"/>
    <col min="10223" max="10223" width="6.7109375" style="1" customWidth="1"/>
    <col min="10224" max="10224" width="7.28515625" style="1" bestFit="1" customWidth="1"/>
    <col min="10225" max="10225" width="9.42578125" style="1" bestFit="1" customWidth="1"/>
    <col min="10226" max="10226" width="47.140625" style="1" customWidth="1"/>
    <col min="10227" max="10227" width="10.42578125" style="1" bestFit="1" customWidth="1"/>
    <col min="10228" max="10228" width="11.7109375" style="1" customWidth="1"/>
    <col min="10229" max="10229" width="7.7109375" style="1" bestFit="1" customWidth="1"/>
    <col min="10230" max="10230" width="10.28515625" style="1" customWidth="1"/>
    <col min="10231" max="10231" width="10" style="1" customWidth="1"/>
    <col min="10232" max="10233" width="8.140625" style="1" customWidth="1"/>
    <col min="10234" max="10235" width="0" style="1" hidden="1" customWidth="1"/>
    <col min="10236" max="10236" width="10.42578125" style="1" customWidth="1"/>
    <col min="10237" max="10237" width="10.42578125" style="1" bestFit="1" customWidth="1"/>
    <col min="10238" max="10238" width="7.7109375" style="1" bestFit="1" customWidth="1"/>
    <col min="10239" max="10239" width="11.5703125" style="1" customWidth="1"/>
    <col min="10240" max="10240" width="9.140625" style="1"/>
    <col min="10241" max="10241" width="8.5703125" style="1" customWidth="1"/>
    <col min="10242" max="10242" width="8" style="1" customWidth="1"/>
    <col min="10243" max="10477" width="9.140625" style="1"/>
    <col min="10478" max="10478" width="7.28515625" style="1" bestFit="1" customWidth="1"/>
    <col min="10479" max="10479" width="6.7109375" style="1" customWidth="1"/>
    <col min="10480" max="10480" width="7.28515625" style="1" bestFit="1" customWidth="1"/>
    <col min="10481" max="10481" width="9.42578125" style="1" bestFit="1" customWidth="1"/>
    <col min="10482" max="10482" width="47.140625" style="1" customWidth="1"/>
    <col min="10483" max="10483" width="10.42578125" style="1" bestFit="1" customWidth="1"/>
    <col min="10484" max="10484" width="11.7109375" style="1" customWidth="1"/>
    <col min="10485" max="10485" width="7.7109375" style="1" bestFit="1" customWidth="1"/>
    <col min="10486" max="10486" width="10.28515625" style="1" customWidth="1"/>
    <col min="10487" max="10487" width="10" style="1" customWidth="1"/>
    <col min="10488" max="10489" width="8.140625" style="1" customWidth="1"/>
    <col min="10490" max="10491" width="0" style="1" hidden="1" customWidth="1"/>
    <col min="10492" max="10492" width="10.42578125" style="1" customWidth="1"/>
    <col min="10493" max="10493" width="10.42578125" style="1" bestFit="1" customWidth="1"/>
    <col min="10494" max="10494" width="7.7109375" style="1" bestFit="1" customWidth="1"/>
    <col min="10495" max="10495" width="11.5703125" style="1" customWidth="1"/>
    <col min="10496" max="10496" width="9.140625" style="1"/>
    <col min="10497" max="10497" width="8.5703125" style="1" customWidth="1"/>
    <col min="10498" max="10498" width="8" style="1" customWidth="1"/>
    <col min="10499" max="10733" width="9.140625" style="1"/>
    <col min="10734" max="10734" width="7.28515625" style="1" bestFit="1" customWidth="1"/>
    <col min="10735" max="10735" width="6.7109375" style="1" customWidth="1"/>
    <col min="10736" max="10736" width="7.28515625" style="1" bestFit="1" customWidth="1"/>
    <col min="10737" max="10737" width="9.42578125" style="1" bestFit="1" customWidth="1"/>
    <col min="10738" max="10738" width="47.140625" style="1" customWidth="1"/>
    <col min="10739" max="10739" width="10.42578125" style="1" bestFit="1" customWidth="1"/>
    <col min="10740" max="10740" width="11.7109375" style="1" customWidth="1"/>
    <col min="10741" max="10741" width="7.7109375" style="1" bestFit="1" customWidth="1"/>
    <col min="10742" max="10742" width="10.28515625" style="1" customWidth="1"/>
    <col min="10743" max="10743" width="10" style="1" customWidth="1"/>
    <col min="10744" max="10745" width="8.140625" style="1" customWidth="1"/>
    <col min="10746" max="10747" width="0" style="1" hidden="1" customWidth="1"/>
    <col min="10748" max="10748" width="10.42578125" style="1" customWidth="1"/>
    <col min="10749" max="10749" width="10.42578125" style="1" bestFit="1" customWidth="1"/>
    <col min="10750" max="10750" width="7.7109375" style="1" bestFit="1" customWidth="1"/>
    <col min="10751" max="10751" width="11.5703125" style="1" customWidth="1"/>
    <col min="10752" max="10752" width="9.140625" style="1"/>
    <col min="10753" max="10753" width="8.5703125" style="1" customWidth="1"/>
    <col min="10754" max="10754" width="8" style="1" customWidth="1"/>
    <col min="10755" max="10989" width="9.140625" style="1"/>
    <col min="10990" max="10990" width="7.28515625" style="1" bestFit="1" customWidth="1"/>
    <col min="10991" max="10991" width="6.7109375" style="1" customWidth="1"/>
    <col min="10992" max="10992" width="7.28515625" style="1" bestFit="1" customWidth="1"/>
    <col min="10993" max="10993" width="9.42578125" style="1" bestFit="1" customWidth="1"/>
    <col min="10994" max="10994" width="47.140625" style="1" customWidth="1"/>
    <col min="10995" max="10995" width="10.42578125" style="1" bestFit="1" customWidth="1"/>
    <col min="10996" max="10996" width="11.7109375" style="1" customWidth="1"/>
    <col min="10997" max="10997" width="7.7109375" style="1" bestFit="1" customWidth="1"/>
    <col min="10998" max="10998" width="10.28515625" style="1" customWidth="1"/>
    <col min="10999" max="10999" width="10" style="1" customWidth="1"/>
    <col min="11000" max="11001" width="8.140625" style="1" customWidth="1"/>
    <col min="11002" max="11003" width="0" style="1" hidden="1" customWidth="1"/>
    <col min="11004" max="11004" width="10.42578125" style="1" customWidth="1"/>
    <col min="11005" max="11005" width="10.42578125" style="1" bestFit="1" customWidth="1"/>
    <col min="11006" max="11006" width="7.7109375" style="1" bestFit="1" customWidth="1"/>
    <col min="11007" max="11007" width="11.5703125" style="1" customWidth="1"/>
    <col min="11008" max="11008" width="9.140625" style="1"/>
    <col min="11009" max="11009" width="8.5703125" style="1" customWidth="1"/>
    <col min="11010" max="11010" width="8" style="1" customWidth="1"/>
    <col min="11011" max="11245" width="9.140625" style="1"/>
    <col min="11246" max="11246" width="7.28515625" style="1" bestFit="1" customWidth="1"/>
    <col min="11247" max="11247" width="6.7109375" style="1" customWidth="1"/>
    <col min="11248" max="11248" width="7.28515625" style="1" bestFit="1" customWidth="1"/>
    <col min="11249" max="11249" width="9.42578125" style="1" bestFit="1" customWidth="1"/>
    <col min="11250" max="11250" width="47.140625" style="1" customWidth="1"/>
    <col min="11251" max="11251" width="10.42578125" style="1" bestFit="1" customWidth="1"/>
    <col min="11252" max="11252" width="11.7109375" style="1" customWidth="1"/>
    <col min="11253" max="11253" width="7.7109375" style="1" bestFit="1" customWidth="1"/>
    <col min="11254" max="11254" width="10.28515625" style="1" customWidth="1"/>
    <col min="11255" max="11255" width="10" style="1" customWidth="1"/>
    <col min="11256" max="11257" width="8.140625" style="1" customWidth="1"/>
    <col min="11258" max="11259" width="0" style="1" hidden="1" customWidth="1"/>
    <col min="11260" max="11260" width="10.42578125" style="1" customWidth="1"/>
    <col min="11261" max="11261" width="10.42578125" style="1" bestFit="1" customWidth="1"/>
    <col min="11262" max="11262" width="7.7109375" style="1" bestFit="1" customWidth="1"/>
    <col min="11263" max="11263" width="11.5703125" style="1" customWidth="1"/>
    <col min="11264" max="11264" width="9.140625" style="1"/>
    <col min="11265" max="11265" width="8.5703125" style="1" customWidth="1"/>
    <col min="11266" max="11266" width="8" style="1" customWidth="1"/>
    <col min="11267" max="11501" width="9.140625" style="1"/>
    <col min="11502" max="11502" width="7.28515625" style="1" bestFit="1" customWidth="1"/>
    <col min="11503" max="11503" width="6.7109375" style="1" customWidth="1"/>
    <col min="11504" max="11504" width="7.28515625" style="1" bestFit="1" customWidth="1"/>
    <col min="11505" max="11505" width="9.42578125" style="1" bestFit="1" customWidth="1"/>
    <col min="11506" max="11506" width="47.140625" style="1" customWidth="1"/>
    <col min="11507" max="11507" width="10.42578125" style="1" bestFit="1" customWidth="1"/>
    <col min="11508" max="11508" width="11.7109375" style="1" customWidth="1"/>
    <col min="11509" max="11509" width="7.7109375" style="1" bestFit="1" customWidth="1"/>
    <col min="11510" max="11510" width="10.28515625" style="1" customWidth="1"/>
    <col min="11511" max="11511" width="10" style="1" customWidth="1"/>
    <col min="11512" max="11513" width="8.140625" style="1" customWidth="1"/>
    <col min="11514" max="11515" width="0" style="1" hidden="1" customWidth="1"/>
    <col min="11516" max="11516" width="10.42578125" style="1" customWidth="1"/>
    <col min="11517" max="11517" width="10.42578125" style="1" bestFit="1" customWidth="1"/>
    <col min="11518" max="11518" width="7.7109375" style="1" bestFit="1" customWidth="1"/>
    <col min="11519" max="11519" width="11.5703125" style="1" customWidth="1"/>
    <col min="11520" max="11520" width="9.140625" style="1"/>
    <col min="11521" max="11521" width="8.5703125" style="1" customWidth="1"/>
    <col min="11522" max="11522" width="8" style="1" customWidth="1"/>
    <col min="11523" max="11757" width="9.140625" style="1"/>
    <col min="11758" max="11758" width="7.28515625" style="1" bestFit="1" customWidth="1"/>
    <col min="11759" max="11759" width="6.7109375" style="1" customWidth="1"/>
    <col min="11760" max="11760" width="7.28515625" style="1" bestFit="1" customWidth="1"/>
    <col min="11761" max="11761" width="9.42578125" style="1" bestFit="1" customWidth="1"/>
    <col min="11762" max="11762" width="47.140625" style="1" customWidth="1"/>
    <col min="11763" max="11763" width="10.42578125" style="1" bestFit="1" customWidth="1"/>
    <col min="11764" max="11764" width="11.7109375" style="1" customWidth="1"/>
    <col min="11765" max="11765" width="7.7109375" style="1" bestFit="1" customWidth="1"/>
    <col min="11766" max="11766" width="10.28515625" style="1" customWidth="1"/>
    <col min="11767" max="11767" width="10" style="1" customWidth="1"/>
    <col min="11768" max="11769" width="8.140625" style="1" customWidth="1"/>
    <col min="11770" max="11771" width="0" style="1" hidden="1" customWidth="1"/>
    <col min="11772" max="11772" width="10.42578125" style="1" customWidth="1"/>
    <col min="11773" max="11773" width="10.42578125" style="1" bestFit="1" customWidth="1"/>
    <col min="11774" max="11774" width="7.7109375" style="1" bestFit="1" customWidth="1"/>
    <col min="11775" max="11775" width="11.5703125" style="1" customWidth="1"/>
    <col min="11776" max="11776" width="9.140625" style="1"/>
    <col min="11777" max="11777" width="8.5703125" style="1" customWidth="1"/>
    <col min="11778" max="11778" width="8" style="1" customWidth="1"/>
    <col min="11779" max="12013" width="9.140625" style="1"/>
    <col min="12014" max="12014" width="7.28515625" style="1" bestFit="1" customWidth="1"/>
    <col min="12015" max="12015" width="6.7109375" style="1" customWidth="1"/>
    <col min="12016" max="12016" width="7.28515625" style="1" bestFit="1" customWidth="1"/>
    <col min="12017" max="12017" width="9.42578125" style="1" bestFit="1" customWidth="1"/>
    <col min="12018" max="12018" width="47.140625" style="1" customWidth="1"/>
    <col min="12019" max="12019" width="10.42578125" style="1" bestFit="1" customWidth="1"/>
    <col min="12020" max="12020" width="11.7109375" style="1" customWidth="1"/>
    <col min="12021" max="12021" width="7.7109375" style="1" bestFit="1" customWidth="1"/>
    <col min="12022" max="12022" width="10.28515625" style="1" customWidth="1"/>
    <col min="12023" max="12023" width="10" style="1" customWidth="1"/>
    <col min="12024" max="12025" width="8.140625" style="1" customWidth="1"/>
    <col min="12026" max="12027" width="0" style="1" hidden="1" customWidth="1"/>
    <col min="12028" max="12028" width="10.42578125" style="1" customWidth="1"/>
    <col min="12029" max="12029" width="10.42578125" style="1" bestFit="1" customWidth="1"/>
    <col min="12030" max="12030" width="7.7109375" style="1" bestFit="1" customWidth="1"/>
    <col min="12031" max="12031" width="11.5703125" style="1" customWidth="1"/>
    <col min="12032" max="12032" width="9.140625" style="1"/>
    <col min="12033" max="12033" width="8.5703125" style="1" customWidth="1"/>
    <col min="12034" max="12034" width="8" style="1" customWidth="1"/>
    <col min="12035" max="12269" width="9.140625" style="1"/>
    <col min="12270" max="12270" width="7.28515625" style="1" bestFit="1" customWidth="1"/>
    <col min="12271" max="12271" width="6.7109375" style="1" customWidth="1"/>
    <col min="12272" max="12272" width="7.28515625" style="1" bestFit="1" customWidth="1"/>
    <col min="12273" max="12273" width="9.42578125" style="1" bestFit="1" customWidth="1"/>
    <col min="12274" max="12274" width="47.140625" style="1" customWidth="1"/>
    <col min="12275" max="12275" width="10.42578125" style="1" bestFit="1" customWidth="1"/>
    <col min="12276" max="12276" width="11.7109375" style="1" customWidth="1"/>
    <col min="12277" max="12277" width="7.7109375" style="1" bestFit="1" customWidth="1"/>
    <col min="12278" max="12278" width="10.28515625" style="1" customWidth="1"/>
    <col min="12279" max="12279" width="10" style="1" customWidth="1"/>
    <col min="12280" max="12281" width="8.140625" style="1" customWidth="1"/>
    <col min="12282" max="12283" width="0" style="1" hidden="1" customWidth="1"/>
    <col min="12284" max="12284" width="10.42578125" style="1" customWidth="1"/>
    <col min="12285" max="12285" width="10.42578125" style="1" bestFit="1" customWidth="1"/>
    <col min="12286" max="12286" width="7.7109375" style="1" bestFit="1" customWidth="1"/>
    <col min="12287" max="12287" width="11.5703125" style="1" customWidth="1"/>
    <col min="12288" max="12288" width="9.140625" style="1"/>
    <col min="12289" max="12289" width="8.5703125" style="1" customWidth="1"/>
    <col min="12290" max="12290" width="8" style="1" customWidth="1"/>
    <col min="12291" max="12525" width="9.140625" style="1"/>
    <col min="12526" max="12526" width="7.28515625" style="1" bestFit="1" customWidth="1"/>
    <col min="12527" max="12527" width="6.7109375" style="1" customWidth="1"/>
    <col min="12528" max="12528" width="7.28515625" style="1" bestFit="1" customWidth="1"/>
    <col min="12529" max="12529" width="9.42578125" style="1" bestFit="1" customWidth="1"/>
    <col min="12530" max="12530" width="47.140625" style="1" customWidth="1"/>
    <col min="12531" max="12531" width="10.42578125" style="1" bestFit="1" customWidth="1"/>
    <col min="12532" max="12532" width="11.7109375" style="1" customWidth="1"/>
    <col min="12533" max="12533" width="7.7109375" style="1" bestFit="1" customWidth="1"/>
    <col min="12534" max="12534" width="10.28515625" style="1" customWidth="1"/>
    <col min="12535" max="12535" width="10" style="1" customWidth="1"/>
    <col min="12536" max="12537" width="8.140625" style="1" customWidth="1"/>
    <col min="12538" max="12539" width="0" style="1" hidden="1" customWidth="1"/>
    <col min="12540" max="12540" width="10.42578125" style="1" customWidth="1"/>
    <col min="12541" max="12541" width="10.42578125" style="1" bestFit="1" customWidth="1"/>
    <col min="12542" max="12542" width="7.7109375" style="1" bestFit="1" customWidth="1"/>
    <col min="12543" max="12543" width="11.5703125" style="1" customWidth="1"/>
    <col min="12544" max="12544" width="9.140625" style="1"/>
    <col min="12545" max="12545" width="8.5703125" style="1" customWidth="1"/>
    <col min="12546" max="12546" width="8" style="1" customWidth="1"/>
    <col min="12547" max="12781" width="9.140625" style="1"/>
    <col min="12782" max="12782" width="7.28515625" style="1" bestFit="1" customWidth="1"/>
    <col min="12783" max="12783" width="6.7109375" style="1" customWidth="1"/>
    <col min="12784" max="12784" width="7.28515625" style="1" bestFit="1" customWidth="1"/>
    <col min="12785" max="12785" width="9.42578125" style="1" bestFit="1" customWidth="1"/>
    <col min="12786" max="12786" width="47.140625" style="1" customWidth="1"/>
    <col min="12787" max="12787" width="10.42578125" style="1" bestFit="1" customWidth="1"/>
    <col min="12788" max="12788" width="11.7109375" style="1" customWidth="1"/>
    <col min="12789" max="12789" width="7.7109375" style="1" bestFit="1" customWidth="1"/>
    <col min="12790" max="12790" width="10.28515625" style="1" customWidth="1"/>
    <col min="12791" max="12791" width="10" style="1" customWidth="1"/>
    <col min="12792" max="12793" width="8.140625" style="1" customWidth="1"/>
    <col min="12794" max="12795" width="0" style="1" hidden="1" customWidth="1"/>
    <col min="12796" max="12796" width="10.42578125" style="1" customWidth="1"/>
    <col min="12797" max="12797" width="10.42578125" style="1" bestFit="1" customWidth="1"/>
    <col min="12798" max="12798" width="7.7109375" style="1" bestFit="1" customWidth="1"/>
    <col min="12799" max="12799" width="11.5703125" style="1" customWidth="1"/>
    <col min="12800" max="12800" width="9.140625" style="1"/>
    <col min="12801" max="12801" width="8.5703125" style="1" customWidth="1"/>
    <col min="12802" max="12802" width="8" style="1" customWidth="1"/>
    <col min="12803" max="13037" width="9.140625" style="1"/>
    <col min="13038" max="13038" width="7.28515625" style="1" bestFit="1" customWidth="1"/>
    <col min="13039" max="13039" width="6.7109375" style="1" customWidth="1"/>
    <col min="13040" max="13040" width="7.28515625" style="1" bestFit="1" customWidth="1"/>
    <col min="13041" max="13041" width="9.42578125" style="1" bestFit="1" customWidth="1"/>
    <col min="13042" max="13042" width="47.140625" style="1" customWidth="1"/>
    <col min="13043" max="13043" width="10.42578125" style="1" bestFit="1" customWidth="1"/>
    <col min="13044" max="13044" width="11.7109375" style="1" customWidth="1"/>
    <col min="13045" max="13045" width="7.7109375" style="1" bestFit="1" customWidth="1"/>
    <col min="13046" max="13046" width="10.28515625" style="1" customWidth="1"/>
    <col min="13047" max="13047" width="10" style="1" customWidth="1"/>
    <col min="13048" max="13049" width="8.140625" style="1" customWidth="1"/>
    <col min="13050" max="13051" width="0" style="1" hidden="1" customWidth="1"/>
    <col min="13052" max="13052" width="10.42578125" style="1" customWidth="1"/>
    <col min="13053" max="13053" width="10.42578125" style="1" bestFit="1" customWidth="1"/>
    <col min="13054" max="13054" width="7.7109375" style="1" bestFit="1" customWidth="1"/>
    <col min="13055" max="13055" width="11.5703125" style="1" customWidth="1"/>
    <col min="13056" max="13056" width="9.140625" style="1"/>
    <col min="13057" max="13057" width="8.5703125" style="1" customWidth="1"/>
    <col min="13058" max="13058" width="8" style="1" customWidth="1"/>
    <col min="13059" max="13293" width="9.140625" style="1"/>
    <col min="13294" max="13294" width="7.28515625" style="1" bestFit="1" customWidth="1"/>
    <col min="13295" max="13295" width="6.7109375" style="1" customWidth="1"/>
    <col min="13296" max="13296" width="7.28515625" style="1" bestFit="1" customWidth="1"/>
    <col min="13297" max="13297" width="9.42578125" style="1" bestFit="1" customWidth="1"/>
    <col min="13298" max="13298" width="47.140625" style="1" customWidth="1"/>
    <col min="13299" max="13299" width="10.42578125" style="1" bestFit="1" customWidth="1"/>
    <col min="13300" max="13300" width="11.7109375" style="1" customWidth="1"/>
    <col min="13301" max="13301" width="7.7109375" style="1" bestFit="1" customWidth="1"/>
    <col min="13302" max="13302" width="10.28515625" style="1" customWidth="1"/>
    <col min="13303" max="13303" width="10" style="1" customWidth="1"/>
    <col min="13304" max="13305" width="8.140625" style="1" customWidth="1"/>
    <col min="13306" max="13307" width="0" style="1" hidden="1" customWidth="1"/>
    <col min="13308" max="13308" width="10.42578125" style="1" customWidth="1"/>
    <col min="13309" max="13309" width="10.42578125" style="1" bestFit="1" customWidth="1"/>
    <col min="13310" max="13310" width="7.7109375" style="1" bestFit="1" customWidth="1"/>
    <col min="13311" max="13311" width="11.5703125" style="1" customWidth="1"/>
    <col min="13312" max="13312" width="9.140625" style="1"/>
    <col min="13313" max="13313" width="8.5703125" style="1" customWidth="1"/>
    <col min="13314" max="13314" width="8" style="1" customWidth="1"/>
    <col min="13315" max="13549" width="9.140625" style="1"/>
    <col min="13550" max="13550" width="7.28515625" style="1" bestFit="1" customWidth="1"/>
    <col min="13551" max="13551" width="6.7109375" style="1" customWidth="1"/>
    <col min="13552" max="13552" width="7.28515625" style="1" bestFit="1" customWidth="1"/>
    <col min="13553" max="13553" width="9.42578125" style="1" bestFit="1" customWidth="1"/>
    <col min="13554" max="13554" width="47.140625" style="1" customWidth="1"/>
    <col min="13555" max="13555" width="10.42578125" style="1" bestFit="1" customWidth="1"/>
    <col min="13556" max="13556" width="11.7109375" style="1" customWidth="1"/>
    <col min="13557" max="13557" width="7.7109375" style="1" bestFit="1" customWidth="1"/>
    <col min="13558" max="13558" width="10.28515625" style="1" customWidth="1"/>
    <col min="13559" max="13559" width="10" style="1" customWidth="1"/>
    <col min="13560" max="13561" width="8.140625" style="1" customWidth="1"/>
    <col min="13562" max="13563" width="0" style="1" hidden="1" customWidth="1"/>
    <col min="13564" max="13564" width="10.42578125" style="1" customWidth="1"/>
    <col min="13565" max="13565" width="10.42578125" style="1" bestFit="1" customWidth="1"/>
    <col min="13566" max="13566" width="7.7109375" style="1" bestFit="1" customWidth="1"/>
    <col min="13567" max="13567" width="11.5703125" style="1" customWidth="1"/>
    <col min="13568" max="13568" width="9.140625" style="1"/>
    <col min="13569" max="13569" width="8.5703125" style="1" customWidth="1"/>
    <col min="13570" max="13570" width="8" style="1" customWidth="1"/>
    <col min="13571" max="13805" width="9.140625" style="1"/>
    <col min="13806" max="13806" width="7.28515625" style="1" bestFit="1" customWidth="1"/>
    <col min="13807" max="13807" width="6.7109375" style="1" customWidth="1"/>
    <col min="13808" max="13808" width="7.28515625" style="1" bestFit="1" customWidth="1"/>
    <col min="13809" max="13809" width="9.42578125" style="1" bestFit="1" customWidth="1"/>
    <col min="13810" max="13810" width="47.140625" style="1" customWidth="1"/>
    <col min="13811" max="13811" width="10.42578125" style="1" bestFit="1" customWidth="1"/>
    <col min="13812" max="13812" width="11.7109375" style="1" customWidth="1"/>
    <col min="13813" max="13813" width="7.7109375" style="1" bestFit="1" customWidth="1"/>
    <col min="13814" max="13814" width="10.28515625" style="1" customWidth="1"/>
    <col min="13815" max="13815" width="10" style="1" customWidth="1"/>
    <col min="13816" max="13817" width="8.140625" style="1" customWidth="1"/>
    <col min="13818" max="13819" width="0" style="1" hidden="1" customWidth="1"/>
    <col min="13820" max="13820" width="10.42578125" style="1" customWidth="1"/>
    <col min="13821" max="13821" width="10.42578125" style="1" bestFit="1" customWidth="1"/>
    <col min="13822" max="13822" width="7.7109375" style="1" bestFit="1" customWidth="1"/>
    <col min="13823" max="13823" width="11.5703125" style="1" customWidth="1"/>
    <col min="13824" max="13824" width="9.140625" style="1"/>
    <col min="13825" max="13825" width="8.5703125" style="1" customWidth="1"/>
    <col min="13826" max="13826" width="8" style="1" customWidth="1"/>
    <col min="13827" max="14061" width="9.140625" style="1"/>
    <col min="14062" max="14062" width="7.28515625" style="1" bestFit="1" customWidth="1"/>
    <col min="14063" max="14063" width="6.7109375" style="1" customWidth="1"/>
    <col min="14064" max="14064" width="7.28515625" style="1" bestFit="1" customWidth="1"/>
    <col min="14065" max="14065" width="9.42578125" style="1" bestFit="1" customWidth="1"/>
    <col min="14066" max="14066" width="47.140625" style="1" customWidth="1"/>
    <col min="14067" max="14067" width="10.42578125" style="1" bestFit="1" customWidth="1"/>
    <col min="14068" max="14068" width="11.7109375" style="1" customWidth="1"/>
    <col min="14069" max="14069" width="7.7109375" style="1" bestFit="1" customWidth="1"/>
    <col min="14070" max="14070" width="10.28515625" style="1" customWidth="1"/>
    <col min="14071" max="14071" width="10" style="1" customWidth="1"/>
    <col min="14072" max="14073" width="8.140625" style="1" customWidth="1"/>
    <col min="14074" max="14075" width="0" style="1" hidden="1" customWidth="1"/>
    <col min="14076" max="14076" width="10.42578125" style="1" customWidth="1"/>
    <col min="14077" max="14077" width="10.42578125" style="1" bestFit="1" customWidth="1"/>
    <col min="14078" max="14078" width="7.7109375" style="1" bestFit="1" customWidth="1"/>
    <col min="14079" max="14079" width="11.5703125" style="1" customWidth="1"/>
    <col min="14080" max="14080" width="9.140625" style="1"/>
    <col min="14081" max="14081" width="8.5703125" style="1" customWidth="1"/>
    <col min="14082" max="14082" width="8" style="1" customWidth="1"/>
    <col min="14083" max="14317" width="9.140625" style="1"/>
    <col min="14318" max="14318" width="7.28515625" style="1" bestFit="1" customWidth="1"/>
    <col min="14319" max="14319" width="6.7109375" style="1" customWidth="1"/>
    <col min="14320" max="14320" width="7.28515625" style="1" bestFit="1" customWidth="1"/>
    <col min="14321" max="14321" width="9.42578125" style="1" bestFit="1" customWidth="1"/>
    <col min="14322" max="14322" width="47.140625" style="1" customWidth="1"/>
    <col min="14323" max="14323" width="10.42578125" style="1" bestFit="1" customWidth="1"/>
    <col min="14324" max="14324" width="11.7109375" style="1" customWidth="1"/>
    <col min="14325" max="14325" width="7.7109375" style="1" bestFit="1" customWidth="1"/>
    <col min="14326" max="14326" width="10.28515625" style="1" customWidth="1"/>
    <col min="14327" max="14327" width="10" style="1" customWidth="1"/>
    <col min="14328" max="14329" width="8.140625" style="1" customWidth="1"/>
    <col min="14330" max="14331" width="0" style="1" hidden="1" customWidth="1"/>
    <col min="14332" max="14332" width="10.42578125" style="1" customWidth="1"/>
    <col min="14333" max="14333" width="10.42578125" style="1" bestFit="1" customWidth="1"/>
    <col min="14334" max="14334" width="7.7109375" style="1" bestFit="1" customWidth="1"/>
    <col min="14335" max="14335" width="11.5703125" style="1" customWidth="1"/>
    <col min="14336" max="14336" width="9.140625" style="1"/>
    <col min="14337" max="14337" width="8.5703125" style="1" customWidth="1"/>
    <col min="14338" max="14338" width="8" style="1" customWidth="1"/>
    <col min="14339" max="14573" width="9.140625" style="1"/>
    <col min="14574" max="14574" width="7.28515625" style="1" bestFit="1" customWidth="1"/>
    <col min="14575" max="14575" width="6.7109375" style="1" customWidth="1"/>
    <col min="14576" max="14576" width="7.28515625" style="1" bestFit="1" customWidth="1"/>
    <col min="14577" max="14577" width="9.42578125" style="1" bestFit="1" customWidth="1"/>
    <col min="14578" max="14578" width="47.140625" style="1" customWidth="1"/>
    <col min="14579" max="14579" width="10.42578125" style="1" bestFit="1" customWidth="1"/>
    <col min="14580" max="14580" width="11.7109375" style="1" customWidth="1"/>
    <col min="14581" max="14581" width="7.7109375" style="1" bestFit="1" customWidth="1"/>
    <col min="14582" max="14582" width="10.28515625" style="1" customWidth="1"/>
    <col min="14583" max="14583" width="10" style="1" customWidth="1"/>
    <col min="14584" max="14585" width="8.140625" style="1" customWidth="1"/>
    <col min="14586" max="14587" width="0" style="1" hidden="1" customWidth="1"/>
    <col min="14588" max="14588" width="10.42578125" style="1" customWidth="1"/>
    <col min="14589" max="14589" width="10.42578125" style="1" bestFit="1" customWidth="1"/>
    <col min="14590" max="14590" width="7.7109375" style="1" bestFit="1" customWidth="1"/>
    <col min="14591" max="14591" width="11.5703125" style="1" customWidth="1"/>
    <col min="14592" max="14592" width="9.140625" style="1"/>
    <col min="14593" max="14593" width="8.5703125" style="1" customWidth="1"/>
    <col min="14594" max="14594" width="8" style="1" customWidth="1"/>
    <col min="14595" max="14829" width="9.140625" style="1"/>
    <col min="14830" max="14830" width="7.28515625" style="1" bestFit="1" customWidth="1"/>
    <col min="14831" max="14831" width="6.7109375" style="1" customWidth="1"/>
    <col min="14832" max="14832" width="7.28515625" style="1" bestFit="1" customWidth="1"/>
    <col min="14833" max="14833" width="9.42578125" style="1" bestFit="1" customWidth="1"/>
    <col min="14834" max="14834" width="47.140625" style="1" customWidth="1"/>
    <col min="14835" max="14835" width="10.42578125" style="1" bestFit="1" customWidth="1"/>
    <col min="14836" max="14836" width="11.7109375" style="1" customWidth="1"/>
    <col min="14837" max="14837" width="7.7109375" style="1" bestFit="1" customWidth="1"/>
    <col min="14838" max="14838" width="10.28515625" style="1" customWidth="1"/>
    <col min="14839" max="14839" width="10" style="1" customWidth="1"/>
    <col min="14840" max="14841" width="8.140625" style="1" customWidth="1"/>
    <col min="14842" max="14843" width="0" style="1" hidden="1" customWidth="1"/>
    <col min="14844" max="14844" width="10.42578125" style="1" customWidth="1"/>
    <col min="14845" max="14845" width="10.42578125" style="1" bestFit="1" customWidth="1"/>
    <col min="14846" max="14846" width="7.7109375" style="1" bestFit="1" customWidth="1"/>
    <col min="14847" max="14847" width="11.5703125" style="1" customWidth="1"/>
    <col min="14848" max="14848" width="9.140625" style="1"/>
    <col min="14849" max="14849" width="8.5703125" style="1" customWidth="1"/>
    <col min="14850" max="14850" width="8" style="1" customWidth="1"/>
    <col min="14851" max="15085" width="9.140625" style="1"/>
    <col min="15086" max="15086" width="7.28515625" style="1" bestFit="1" customWidth="1"/>
    <col min="15087" max="15087" width="6.7109375" style="1" customWidth="1"/>
    <col min="15088" max="15088" width="7.28515625" style="1" bestFit="1" customWidth="1"/>
    <col min="15089" max="15089" width="9.42578125" style="1" bestFit="1" customWidth="1"/>
    <col min="15090" max="15090" width="47.140625" style="1" customWidth="1"/>
    <col min="15091" max="15091" width="10.42578125" style="1" bestFit="1" customWidth="1"/>
    <col min="15092" max="15092" width="11.7109375" style="1" customWidth="1"/>
    <col min="15093" max="15093" width="7.7109375" style="1" bestFit="1" customWidth="1"/>
    <col min="15094" max="15094" width="10.28515625" style="1" customWidth="1"/>
    <col min="15095" max="15095" width="10" style="1" customWidth="1"/>
    <col min="15096" max="15097" width="8.140625" style="1" customWidth="1"/>
    <col min="15098" max="15099" width="0" style="1" hidden="1" customWidth="1"/>
    <col min="15100" max="15100" width="10.42578125" style="1" customWidth="1"/>
    <col min="15101" max="15101" width="10.42578125" style="1" bestFit="1" customWidth="1"/>
    <col min="15102" max="15102" width="7.7109375" style="1" bestFit="1" customWidth="1"/>
    <col min="15103" max="15103" width="11.5703125" style="1" customWidth="1"/>
    <col min="15104" max="15104" width="9.140625" style="1"/>
    <col min="15105" max="15105" width="8.5703125" style="1" customWidth="1"/>
    <col min="15106" max="15106" width="8" style="1" customWidth="1"/>
    <col min="15107" max="15341" width="9.140625" style="1"/>
    <col min="15342" max="15342" width="7.28515625" style="1" bestFit="1" customWidth="1"/>
    <col min="15343" max="15343" width="6.7109375" style="1" customWidth="1"/>
    <col min="15344" max="15344" width="7.28515625" style="1" bestFit="1" customWidth="1"/>
    <col min="15345" max="15345" width="9.42578125" style="1" bestFit="1" customWidth="1"/>
    <col min="15346" max="15346" width="47.140625" style="1" customWidth="1"/>
    <col min="15347" max="15347" width="10.42578125" style="1" bestFit="1" customWidth="1"/>
    <col min="15348" max="15348" width="11.7109375" style="1" customWidth="1"/>
    <col min="15349" max="15349" width="7.7109375" style="1" bestFit="1" customWidth="1"/>
    <col min="15350" max="15350" width="10.28515625" style="1" customWidth="1"/>
    <col min="15351" max="15351" width="10" style="1" customWidth="1"/>
    <col min="15352" max="15353" width="8.140625" style="1" customWidth="1"/>
    <col min="15354" max="15355" width="0" style="1" hidden="1" customWidth="1"/>
    <col min="15356" max="15356" width="10.42578125" style="1" customWidth="1"/>
    <col min="15357" max="15357" width="10.42578125" style="1" bestFit="1" customWidth="1"/>
    <col min="15358" max="15358" width="7.7109375" style="1" bestFit="1" customWidth="1"/>
    <col min="15359" max="15359" width="11.5703125" style="1" customWidth="1"/>
    <col min="15360" max="15360" width="9.140625" style="1"/>
    <col min="15361" max="15361" width="8.5703125" style="1" customWidth="1"/>
    <col min="15362" max="15362" width="8" style="1" customWidth="1"/>
    <col min="15363" max="15597" width="9.140625" style="1"/>
    <col min="15598" max="15598" width="7.28515625" style="1" bestFit="1" customWidth="1"/>
    <col min="15599" max="15599" width="6.7109375" style="1" customWidth="1"/>
    <col min="15600" max="15600" width="7.28515625" style="1" bestFit="1" customWidth="1"/>
    <col min="15601" max="15601" width="9.42578125" style="1" bestFit="1" customWidth="1"/>
    <col min="15602" max="15602" width="47.140625" style="1" customWidth="1"/>
    <col min="15603" max="15603" width="10.42578125" style="1" bestFit="1" customWidth="1"/>
    <col min="15604" max="15604" width="11.7109375" style="1" customWidth="1"/>
    <col min="15605" max="15605" width="7.7109375" style="1" bestFit="1" customWidth="1"/>
    <col min="15606" max="15606" width="10.28515625" style="1" customWidth="1"/>
    <col min="15607" max="15607" width="10" style="1" customWidth="1"/>
    <col min="15608" max="15609" width="8.140625" style="1" customWidth="1"/>
    <col min="15610" max="15611" width="0" style="1" hidden="1" customWidth="1"/>
    <col min="15612" max="15612" width="10.42578125" style="1" customWidth="1"/>
    <col min="15613" max="15613" width="10.42578125" style="1" bestFit="1" customWidth="1"/>
    <col min="15614" max="15614" width="7.7109375" style="1" bestFit="1" customWidth="1"/>
    <col min="15615" max="15615" width="11.5703125" style="1" customWidth="1"/>
    <col min="15616" max="15616" width="9.140625" style="1"/>
    <col min="15617" max="15617" width="8.5703125" style="1" customWidth="1"/>
    <col min="15618" max="15618" width="8" style="1" customWidth="1"/>
    <col min="15619" max="15853" width="9.140625" style="1"/>
    <col min="15854" max="15854" width="7.28515625" style="1" bestFit="1" customWidth="1"/>
    <col min="15855" max="15855" width="6.7109375" style="1" customWidth="1"/>
    <col min="15856" max="15856" width="7.28515625" style="1" bestFit="1" customWidth="1"/>
    <col min="15857" max="15857" width="9.42578125" style="1" bestFit="1" customWidth="1"/>
    <col min="15858" max="15858" width="47.140625" style="1" customWidth="1"/>
    <col min="15859" max="15859" width="10.42578125" style="1" bestFit="1" customWidth="1"/>
    <col min="15860" max="15860" width="11.7109375" style="1" customWidth="1"/>
    <col min="15861" max="15861" width="7.7109375" style="1" bestFit="1" customWidth="1"/>
    <col min="15862" max="15862" width="10.28515625" style="1" customWidth="1"/>
    <col min="15863" max="15863" width="10" style="1" customWidth="1"/>
    <col min="15864" max="15865" width="8.140625" style="1" customWidth="1"/>
    <col min="15866" max="15867" width="0" style="1" hidden="1" customWidth="1"/>
    <col min="15868" max="15868" width="10.42578125" style="1" customWidth="1"/>
    <col min="15869" max="15869" width="10.42578125" style="1" bestFit="1" customWidth="1"/>
    <col min="15870" max="15870" width="7.7109375" style="1" bestFit="1" customWidth="1"/>
    <col min="15871" max="15871" width="11.5703125" style="1" customWidth="1"/>
    <col min="15872" max="15872" width="9.140625" style="1"/>
    <col min="15873" max="15873" width="8.5703125" style="1" customWidth="1"/>
    <col min="15874" max="15874" width="8" style="1" customWidth="1"/>
    <col min="15875" max="16109" width="9.140625" style="1"/>
    <col min="16110" max="16110" width="7.28515625" style="1" bestFit="1" customWidth="1"/>
    <col min="16111" max="16111" width="6.7109375" style="1" customWidth="1"/>
    <col min="16112" max="16112" width="7.28515625" style="1" bestFit="1" customWidth="1"/>
    <col min="16113" max="16113" width="9.42578125" style="1" bestFit="1" customWidth="1"/>
    <col min="16114" max="16114" width="47.140625" style="1" customWidth="1"/>
    <col min="16115" max="16115" width="10.42578125" style="1" bestFit="1" customWidth="1"/>
    <col min="16116" max="16116" width="11.7109375" style="1" customWidth="1"/>
    <col min="16117" max="16117" width="7.7109375" style="1" bestFit="1" customWidth="1"/>
    <col min="16118" max="16118" width="10.28515625" style="1" customWidth="1"/>
    <col min="16119" max="16119" width="10" style="1" customWidth="1"/>
    <col min="16120" max="16121" width="8.140625" style="1" customWidth="1"/>
    <col min="16122" max="16123" width="0" style="1" hidden="1" customWidth="1"/>
    <col min="16124" max="16124" width="10.42578125" style="1" customWidth="1"/>
    <col min="16125" max="16125" width="10.42578125" style="1" bestFit="1" customWidth="1"/>
    <col min="16126" max="16126" width="7.7109375" style="1" bestFit="1" customWidth="1"/>
    <col min="16127" max="16127" width="11.5703125" style="1" customWidth="1"/>
    <col min="16128" max="16128" width="9.140625" style="1"/>
    <col min="16129" max="16129" width="8.5703125" style="1" customWidth="1"/>
    <col min="16130" max="16130" width="8" style="1" customWidth="1"/>
    <col min="16131" max="16384" width="9.140625" style="1"/>
  </cols>
  <sheetData>
    <row r="2" spans="1:55" ht="18.75" customHeight="1" x14ac:dyDescent="0.25">
      <c r="A2" s="120" t="s">
        <v>126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55" ht="12" customHeight="1" x14ac:dyDescent="0.2">
      <c r="C3" s="2"/>
      <c r="D3" s="2"/>
      <c r="E3" s="2"/>
      <c r="O3" s="98">
        <v>7.5345000000000004</v>
      </c>
      <c r="P3" s="88"/>
    </row>
    <row r="4" spans="1:55" ht="18.75" customHeight="1" x14ac:dyDescent="0.25">
      <c r="A4" s="121" t="s">
        <v>0</v>
      </c>
      <c r="B4" s="121" t="s">
        <v>6</v>
      </c>
      <c r="C4" s="121" t="s">
        <v>7</v>
      </c>
      <c r="D4" s="121" t="s">
        <v>8</v>
      </c>
      <c r="E4" s="123" t="s">
        <v>9</v>
      </c>
      <c r="F4" s="90"/>
      <c r="G4" s="90"/>
      <c r="H4" s="125" t="s">
        <v>116</v>
      </c>
      <c r="I4" s="126"/>
      <c r="J4" s="126"/>
      <c r="K4" s="126"/>
      <c r="L4" s="126"/>
      <c r="M4" s="126"/>
      <c r="N4" s="126"/>
      <c r="O4" s="127" t="s">
        <v>117</v>
      </c>
      <c r="P4" s="126"/>
      <c r="Q4" s="126"/>
      <c r="R4" s="126"/>
      <c r="S4" s="126"/>
      <c r="T4" s="126"/>
      <c r="U4" s="128"/>
    </row>
    <row r="5" spans="1:55" s="7" customFormat="1" ht="110.25" customHeight="1" x14ac:dyDescent="0.25">
      <c r="A5" s="122"/>
      <c r="B5" s="122"/>
      <c r="C5" s="122"/>
      <c r="D5" s="122"/>
      <c r="E5" s="124"/>
      <c r="F5" s="5" t="s">
        <v>15</v>
      </c>
      <c r="G5" s="5" t="s">
        <v>16</v>
      </c>
      <c r="H5" s="6" t="s">
        <v>118</v>
      </c>
      <c r="I5" s="3" t="s">
        <v>1</v>
      </c>
      <c r="J5" s="89" t="s">
        <v>10</v>
      </c>
      <c r="K5" s="3" t="s">
        <v>11</v>
      </c>
      <c r="L5" s="3" t="s">
        <v>12</v>
      </c>
      <c r="M5" s="4" t="s">
        <v>13</v>
      </c>
      <c r="N5" s="4" t="s">
        <v>14</v>
      </c>
      <c r="O5" s="6" t="s">
        <v>119</v>
      </c>
      <c r="P5" s="3" t="s">
        <v>1</v>
      </c>
      <c r="Q5" s="89" t="s">
        <v>10</v>
      </c>
      <c r="R5" s="3" t="s">
        <v>11</v>
      </c>
      <c r="S5" s="3" t="s">
        <v>12</v>
      </c>
      <c r="T5" s="4" t="s">
        <v>13</v>
      </c>
      <c r="U5" s="4" t="s">
        <v>14</v>
      </c>
    </row>
    <row r="6" spans="1:55" s="7" customFormat="1" ht="27.75" customHeight="1" x14ac:dyDescent="0.25">
      <c r="A6" s="119" t="s">
        <v>17</v>
      </c>
      <c r="B6" s="119"/>
      <c r="C6" s="119"/>
      <c r="D6" s="119"/>
      <c r="E6" s="119"/>
      <c r="F6" s="9"/>
      <c r="G6" s="9"/>
      <c r="H6" s="10">
        <f t="shared" ref="H6:H69" si="0">SUM(I6:N6)</f>
        <v>159605</v>
      </c>
      <c r="I6" s="8">
        <f t="shared" ref="I6:N6" si="1">I7+I24+I84+I88</f>
        <v>145995</v>
      </c>
      <c r="J6" s="8">
        <f t="shared" si="1"/>
        <v>0</v>
      </c>
      <c r="K6" s="8">
        <f t="shared" si="1"/>
        <v>4983</v>
      </c>
      <c r="L6" s="8">
        <f t="shared" si="1"/>
        <v>8627</v>
      </c>
      <c r="M6" s="8">
        <f t="shared" si="1"/>
        <v>0</v>
      </c>
      <c r="N6" s="8">
        <f t="shared" si="1"/>
        <v>0</v>
      </c>
      <c r="O6" s="10">
        <f t="shared" ref="O6:O69" si="2">SUM(P6:U6)</f>
        <v>159747</v>
      </c>
      <c r="P6" s="8">
        <f t="shared" ref="P6:U6" si="3">P7+P24+P84+P88</f>
        <v>145995</v>
      </c>
      <c r="Q6" s="8">
        <f t="shared" si="3"/>
        <v>0</v>
      </c>
      <c r="R6" s="8">
        <f t="shared" si="3"/>
        <v>6452</v>
      </c>
      <c r="S6" s="8">
        <f t="shared" si="3"/>
        <v>7300</v>
      </c>
      <c r="T6" s="8">
        <f t="shared" si="3"/>
        <v>0</v>
      </c>
      <c r="U6" s="8">
        <f t="shared" si="3"/>
        <v>0</v>
      </c>
    </row>
    <row r="7" spans="1:55" ht="15.95" customHeight="1" x14ac:dyDescent="0.3">
      <c r="A7" s="11">
        <v>31</v>
      </c>
      <c r="B7" s="11"/>
      <c r="C7" s="11"/>
      <c r="D7" s="11"/>
      <c r="E7" s="12" t="s">
        <v>2</v>
      </c>
      <c r="F7" s="14">
        <f>SUM(F9:F24)</f>
        <v>0</v>
      </c>
      <c r="G7" s="14">
        <f>SUM(G9:G24)</f>
        <v>0</v>
      </c>
      <c r="H7" s="15">
        <f t="shared" si="0"/>
        <v>86562</v>
      </c>
      <c r="I7" s="13">
        <f t="shared" ref="I7:N7" si="4">I8+I11+I18</f>
        <v>86562</v>
      </c>
      <c r="J7" s="13">
        <f t="shared" si="4"/>
        <v>0</v>
      </c>
      <c r="K7" s="13">
        <f t="shared" si="4"/>
        <v>0</v>
      </c>
      <c r="L7" s="13">
        <f t="shared" si="4"/>
        <v>0</v>
      </c>
      <c r="M7" s="13">
        <f t="shared" si="4"/>
        <v>0</v>
      </c>
      <c r="N7" s="13">
        <f t="shared" si="4"/>
        <v>0</v>
      </c>
      <c r="O7" s="15">
        <f t="shared" si="2"/>
        <v>86562</v>
      </c>
      <c r="P7" s="13">
        <f t="shared" ref="P7:U7" si="5">P8+P11+P18</f>
        <v>86562</v>
      </c>
      <c r="Q7" s="13">
        <f t="shared" si="5"/>
        <v>0</v>
      </c>
      <c r="R7" s="13">
        <f t="shared" si="5"/>
        <v>0</v>
      </c>
      <c r="S7" s="13">
        <f t="shared" si="5"/>
        <v>0</v>
      </c>
      <c r="T7" s="13">
        <f t="shared" si="5"/>
        <v>0</v>
      </c>
      <c r="U7" s="13">
        <f t="shared" si="5"/>
        <v>0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</row>
    <row r="8" spans="1:55" s="20" customFormat="1" ht="15.95" customHeight="1" x14ac:dyDescent="0.3">
      <c r="A8" s="17"/>
      <c r="B8" s="17">
        <v>311</v>
      </c>
      <c r="C8" s="17"/>
      <c r="D8" s="17"/>
      <c r="E8" s="18" t="s">
        <v>18</v>
      </c>
      <c r="H8" s="21">
        <f t="shared" si="0"/>
        <v>72138</v>
      </c>
      <c r="I8" s="19">
        <f>I9</f>
        <v>72138</v>
      </c>
      <c r="J8" s="19">
        <f t="shared" ref="J8:N9" si="6">J9</f>
        <v>0</v>
      </c>
      <c r="K8" s="19">
        <f t="shared" si="6"/>
        <v>0</v>
      </c>
      <c r="L8" s="19">
        <f t="shared" si="6"/>
        <v>0</v>
      </c>
      <c r="M8" s="19">
        <f t="shared" si="6"/>
        <v>0</v>
      </c>
      <c r="N8" s="19">
        <f t="shared" si="6"/>
        <v>0</v>
      </c>
      <c r="O8" s="21">
        <f t="shared" si="2"/>
        <v>72138</v>
      </c>
      <c r="P8" s="19">
        <f>P9</f>
        <v>72138</v>
      </c>
      <c r="Q8" s="19">
        <f t="shared" ref="Q8:U9" si="7">Q9</f>
        <v>0</v>
      </c>
      <c r="R8" s="19">
        <f t="shared" si="7"/>
        <v>0</v>
      </c>
      <c r="S8" s="19">
        <f t="shared" si="7"/>
        <v>0</v>
      </c>
      <c r="T8" s="19">
        <f t="shared" si="7"/>
        <v>0</v>
      </c>
      <c r="U8" s="19">
        <f t="shared" si="7"/>
        <v>0</v>
      </c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55" s="26" customFormat="1" ht="15.95" customHeight="1" x14ac:dyDescent="0.3">
      <c r="A9" s="23"/>
      <c r="B9" s="23"/>
      <c r="C9" s="23">
        <v>3111</v>
      </c>
      <c r="D9" s="23"/>
      <c r="E9" s="24" t="s">
        <v>19</v>
      </c>
      <c r="F9" s="26">
        <v>0</v>
      </c>
      <c r="G9" s="26">
        <v>0</v>
      </c>
      <c r="H9" s="27">
        <f t="shared" si="0"/>
        <v>72138</v>
      </c>
      <c r="I9" s="25">
        <f>I10</f>
        <v>72138</v>
      </c>
      <c r="J9" s="25">
        <f t="shared" si="6"/>
        <v>0</v>
      </c>
      <c r="K9" s="25">
        <f t="shared" si="6"/>
        <v>0</v>
      </c>
      <c r="L9" s="25">
        <f t="shared" si="6"/>
        <v>0</v>
      </c>
      <c r="M9" s="25">
        <f t="shared" si="6"/>
        <v>0</v>
      </c>
      <c r="N9" s="25">
        <f t="shared" si="6"/>
        <v>0</v>
      </c>
      <c r="O9" s="27">
        <f t="shared" si="2"/>
        <v>72138</v>
      </c>
      <c r="P9" s="25">
        <f>P10</f>
        <v>72138</v>
      </c>
      <c r="Q9" s="25">
        <f t="shared" si="7"/>
        <v>0</v>
      </c>
      <c r="R9" s="25">
        <f t="shared" si="7"/>
        <v>0</v>
      </c>
      <c r="S9" s="25">
        <f t="shared" si="7"/>
        <v>0</v>
      </c>
      <c r="T9" s="25">
        <f t="shared" si="7"/>
        <v>0</v>
      </c>
      <c r="U9" s="25">
        <f t="shared" si="7"/>
        <v>0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s="16" customFormat="1" ht="15.95" customHeight="1" x14ac:dyDescent="0.3">
      <c r="A10" s="28"/>
      <c r="B10" s="28"/>
      <c r="C10" s="29"/>
      <c r="D10" s="28">
        <v>31111</v>
      </c>
      <c r="E10" s="30" t="s">
        <v>20</v>
      </c>
      <c r="H10" s="32">
        <f t="shared" si="0"/>
        <v>72138</v>
      </c>
      <c r="I10" s="31">
        <v>72138</v>
      </c>
      <c r="J10" s="31"/>
      <c r="K10" s="31"/>
      <c r="L10" s="31"/>
      <c r="M10" s="31"/>
      <c r="N10" s="31"/>
      <c r="O10" s="32">
        <f t="shared" si="2"/>
        <v>72138</v>
      </c>
      <c r="P10" s="31">
        <v>72138</v>
      </c>
      <c r="Q10" s="31"/>
      <c r="R10" s="31"/>
      <c r="S10" s="31"/>
      <c r="T10" s="31"/>
      <c r="U10" s="31"/>
    </row>
    <row r="11" spans="1:55" s="20" customFormat="1" ht="15.95" customHeight="1" x14ac:dyDescent="0.3">
      <c r="A11" s="17"/>
      <c r="B11" s="17">
        <v>312</v>
      </c>
      <c r="C11" s="17"/>
      <c r="D11" s="17"/>
      <c r="E11" s="18" t="s">
        <v>21</v>
      </c>
      <c r="H11" s="21">
        <f t="shared" si="0"/>
        <v>2522</v>
      </c>
      <c r="I11" s="19">
        <f t="shared" ref="I11:N11" si="8">I12</f>
        <v>2522</v>
      </c>
      <c r="J11" s="19">
        <f t="shared" si="8"/>
        <v>0</v>
      </c>
      <c r="K11" s="19">
        <f t="shared" si="8"/>
        <v>0</v>
      </c>
      <c r="L11" s="19">
        <f t="shared" si="8"/>
        <v>0</v>
      </c>
      <c r="M11" s="19">
        <f t="shared" si="8"/>
        <v>0</v>
      </c>
      <c r="N11" s="19">
        <f t="shared" si="8"/>
        <v>0</v>
      </c>
      <c r="O11" s="21">
        <f t="shared" si="2"/>
        <v>2522</v>
      </c>
      <c r="P11" s="19">
        <f t="shared" ref="P11:U11" si="9">P12</f>
        <v>2522</v>
      </c>
      <c r="Q11" s="19">
        <f t="shared" si="9"/>
        <v>0</v>
      </c>
      <c r="R11" s="19">
        <f t="shared" si="9"/>
        <v>0</v>
      </c>
      <c r="S11" s="19">
        <f t="shared" si="9"/>
        <v>0</v>
      </c>
      <c r="T11" s="19">
        <f t="shared" si="9"/>
        <v>0</v>
      </c>
      <c r="U11" s="19">
        <f t="shared" si="9"/>
        <v>0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</row>
    <row r="12" spans="1:55" s="26" customFormat="1" ht="15.95" customHeight="1" x14ac:dyDescent="0.3">
      <c r="A12" s="23"/>
      <c r="B12" s="23"/>
      <c r="C12" s="23">
        <v>3121</v>
      </c>
      <c r="D12" s="23"/>
      <c r="E12" s="24" t="s">
        <v>21</v>
      </c>
      <c r="F12" s="26">
        <v>0</v>
      </c>
      <c r="G12" s="26">
        <v>0</v>
      </c>
      <c r="H12" s="27">
        <f t="shared" si="0"/>
        <v>2522</v>
      </c>
      <c r="I12" s="25">
        <f>SUM(I13:I17)</f>
        <v>2522</v>
      </c>
      <c r="J12" s="25">
        <f t="shared" ref="J12:N12" si="10">SUM(J14:J17)</f>
        <v>0</v>
      </c>
      <c r="K12" s="25">
        <f t="shared" si="10"/>
        <v>0</v>
      </c>
      <c r="L12" s="25">
        <f t="shared" si="10"/>
        <v>0</v>
      </c>
      <c r="M12" s="25">
        <f t="shared" si="10"/>
        <v>0</v>
      </c>
      <c r="N12" s="25">
        <f t="shared" si="10"/>
        <v>0</v>
      </c>
      <c r="O12" s="27">
        <f t="shared" si="2"/>
        <v>2522</v>
      </c>
      <c r="P12" s="25">
        <f>SUM(P13:P17)</f>
        <v>2522</v>
      </c>
      <c r="Q12" s="25">
        <f t="shared" ref="Q12:U12" si="11">SUM(Q14:Q17)</f>
        <v>0</v>
      </c>
      <c r="R12" s="25">
        <f t="shared" si="11"/>
        <v>0</v>
      </c>
      <c r="S12" s="25">
        <f t="shared" si="11"/>
        <v>0</v>
      </c>
      <c r="T12" s="25">
        <f t="shared" si="11"/>
        <v>0</v>
      </c>
      <c r="U12" s="25">
        <f t="shared" si="11"/>
        <v>0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</row>
    <row r="13" spans="1:55" s="16" customFormat="1" ht="15.95" customHeight="1" x14ac:dyDescent="0.3">
      <c r="A13" s="28"/>
      <c r="B13" s="28"/>
      <c r="C13" s="29"/>
      <c r="D13" s="28">
        <v>31212</v>
      </c>
      <c r="E13" s="30" t="s">
        <v>22</v>
      </c>
      <c r="H13" s="32">
        <f t="shared" si="0"/>
        <v>796</v>
      </c>
      <c r="I13" s="31">
        <v>796</v>
      </c>
      <c r="J13" s="31"/>
      <c r="K13" s="31"/>
      <c r="L13" s="31"/>
      <c r="M13" s="31"/>
      <c r="N13" s="31"/>
      <c r="O13" s="32">
        <f t="shared" si="2"/>
        <v>796</v>
      </c>
      <c r="P13" s="31">
        <v>796</v>
      </c>
      <c r="Q13" s="31"/>
      <c r="R13" s="31"/>
      <c r="S13" s="31"/>
      <c r="T13" s="31"/>
      <c r="U13" s="31"/>
    </row>
    <row r="14" spans="1:55" s="16" customFormat="1" ht="15.95" customHeight="1" x14ac:dyDescent="0.3">
      <c r="A14" s="28"/>
      <c r="B14" s="28"/>
      <c r="C14" s="29"/>
      <c r="D14" s="28">
        <v>31213</v>
      </c>
      <c r="E14" s="30" t="s">
        <v>23</v>
      </c>
      <c r="H14" s="32">
        <f t="shared" si="0"/>
        <v>0</v>
      </c>
      <c r="I14" s="31">
        <v>0</v>
      </c>
      <c r="J14" s="31"/>
      <c r="K14" s="31"/>
      <c r="L14" s="31"/>
      <c r="M14" s="31"/>
      <c r="N14" s="31"/>
      <c r="O14" s="32">
        <f t="shared" si="2"/>
        <v>0</v>
      </c>
      <c r="P14" s="31">
        <v>0</v>
      </c>
      <c r="Q14" s="31"/>
      <c r="R14" s="31"/>
      <c r="S14" s="31"/>
      <c r="T14" s="31"/>
      <c r="U14" s="31"/>
    </row>
    <row r="15" spans="1:55" s="16" customFormat="1" ht="15.95" customHeight="1" x14ac:dyDescent="0.3">
      <c r="A15" s="28"/>
      <c r="B15" s="28"/>
      <c r="C15" s="29"/>
      <c r="D15" s="28">
        <v>31215</v>
      </c>
      <c r="E15" s="30" t="s">
        <v>24</v>
      </c>
      <c r="H15" s="32">
        <f t="shared" si="0"/>
        <v>531</v>
      </c>
      <c r="I15" s="31">
        <v>531</v>
      </c>
      <c r="J15" s="31"/>
      <c r="K15" s="31"/>
      <c r="L15" s="31"/>
      <c r="M15" s="31"/>
      <c r="N15" s="31"/>
      <c r="O15" s="32">
        <f t="shared" si="2"/>
        <v>531</v>
      </c>
      <c r="P15" s="31">
        <v>531</v>
      </c>
      <c r="Q15" s="31"/>
      <c r="R15" s="31"/>
      <c r="S15" s="31"/>
      <c r="T15" s="31"/>
      <c r="U15" s="31"/>
    </row>
    <row r="16" spans="1:55" s="16" customFormat="1" ht="15.95" customHeight="1" x14ac:dyDescent="0.3">
      <c r="A16" s="28"/>
      <c r="B16" s="28"/>
      <c r="C16" s="29"/>
      <c r="D16" s="28">
        <v>31216</v>
      </c>
      <c r="E16" s="30" t="s">
        <v>25</v>
      </c>
      <c r="H16" s="32">
        <f t="shared" si="0"/>
        <v>1195</v>
      </c>
      <c r="I16" s="31">
        <v>1195</v>
      </c>
      <c r="J16" s="31"/>
      <c r="K16" s="31"/>
      <c r="L16" s="31"/>
      <c r="M16" s="31"/>
      <c r="N16" s="31"/>
      <c r="O16" s="32">
        <f t="shared" si="2"/>
        <v>1195</v>
      </c>
      <c r="P16" s="31">
        <v>1195</v>
      </c>
      <c r="Q16" s="31"/>
      <c r="R16" s="31"/>
      <c r="S16" s="31"/>
      <c r="T16" s="31"/>
      <c r="U16" s="31"/>
    </row>
    <row r="17" spans="1:55" s="16" customFormat="1" ht="15.95" customHeight="1" x14ac:dyDescent="0.3">
      <c r="A17" s="28"/>
      <c r="B17" s="28"/>
      <c r="C17" s="29"/>
      <c r="D17" s="28">
        <v>31219</v>
      </c>
      <c r="E17" s="30" t="s">
        <v>26</v>
      </c>
      <c r="H17" s="32">
        <f t="shared" si="0"/>
        <v>0</v>
      </c>
      <c r="I17" s="31">
        <v>0</v>
      </c>
      <c r="J17" s="31"/>
      <c r="K17" s="31"/>
      <c r="L17" s="31"/>
      <c r="M17" s="31"/>
      <c r="N17" s="31"/>
      <c r="O17" s="32">
        <f t="shared" si="2"/>
        <v>0</v>
      </c>
      <c r="P17" s="31">
        <v>0</v>
      </c>
      <c r="Q17" s="31"/>
      <c r="R17" s="31"/>
      <c r="S17" s="31"/>
      <c r="T17" s="31"/>
      <c r="U17" s="31"/>
    </row>
    <row r="18" spans="1:55" s="20" customFormat="1" ht="15.95" customHeight="1" x14ac:dyDescent="0.3">
      <c r="A18" s="17"/>
      <c r="B18" s="17">
        <v>313</v>
      </c>
      <c r="C18" s="17"/>
      <c r="D18" s="17"/>
      <c r="E18" s="18" t="s">
        <v>27</v>
      </c>
      <c r="H18" s="21">
        <f t="shared" si="0"/>
        <v>11902</v>
      </c>
      <c r="I18" s="19">
        <f t="shared" ref="I18:N18" si="12">I19+I22</f>
        <v>11902</v>
      </c>
      <c r="J18" s="19">
        <f t="shared" si="12"/>
        <v>0</v>
      </c>
      <c r="K18" s="19">
        <f t="shared" si="12"/>
        <v>0</v>
      </c>
      <c r="L18" s="19">
        <f t="shared" si="12"/>
        <v>0</v>
      </c>
      <c r="M18" s="19">
        <f t="shared" si="12"/>
        <v>0</v>
      </c>
      <c r="N18" s="19">
        <f t="shared" si="12"/>
        <v>0</v>
      </c>
      <c r="O18" s="21">
        <f t="shared" si="2"/>
        <v>11902</v>
      </c>
      <c r="P18" s="19">
        <f t="shared" ref="P18:U18" si="13">P19+P22</f>
        <v>11902</v>
      </c>
      <c r="Q18" s="19">
        <f t="shared" si="13"/>
        <v>0</v>
      </c>
      <c r="R18" s="19">
        <f t="shared" si="13"/>
        <v>0</v>
      </c>
      <c r="S18" s="19">
        <f t="shared" si="13"/>
        <v>0</v>
      </c>
      <c r="T18" s="19">
        <f t="shared" si="13"/>
        <v>0</v>
      </c>
      <c r="U18" s="19">
        <f t="shared" si="13"/>
        <v>0</v>
      </c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</row>
    <row r="19" spans="1:55" s="26" customFormat="1" ht="15.95" customHeight="1" x14ac:dyDescent="0.3">
      <c r="A19" s="23"/>
      <c r="B19" s="23"/>
      <c r="C19" s="23">
        <v>3132</v>
      </c>
      <c r="D19" s="23"/>
      <c r="E19" s="24" t="s">
        <v>28</v>
      </c>
      <c r="F19" s="26">
        <v>0</v>
      </c>
      <c r="G19" s="26">
        <v>0</v>
      </c>
      <c r="H19" s="27">
        <f t="shared" si="0"/>
        <v>11902</v>
      </c>
      <c r="I19" s="25">
        <f t="shared" ref="I19:N19" si="14">SUM(I20:I21)</f>
        <v>11902</v>
      </c>
      <c r="J19" s="25">
        <f t="shared" si="14"/>
        <v>0</v>
      </c>
      <c r="K19" s="25">
        <f t="shared" si="14"/>
        <v>0</v>
      </c>
      <c r="L19" s="25">
        <f t="shared" si="14"/>
        <v>0</v>
      </c>
      <c r="M19" s="25">
        <f t="shared" si="14"/>
        <v>0</v>
      </c>
      <c r="N19" s="25">
        <f t="shared" si="14"/>
        <v>0</v>
      </c>
      <c r="O19" s="27">
        <f t="shared" si="2"/>
        <v>11902</v>
      </c>
      <c r="P19" s="25">
        <f t="shared" ref="P19:U19" si="15">SUM(P20:P21)</f>
        <v>11902</v>
      </c>
      <c r="Q19" s="25">
        <f t="shared" si="15"/>
        <v>0</v>
      </c>
      <c r="R19" s="25">
        <f t="shared" si="15"/>
        <v>0</v>
      </c>
      <c r="S19" s="25">
        <f t="shared" si="15"/>
        <v>0</v>
      </c>
      <c r="T19" s="25">
        <f t="shared" si="15"/>
        <v>0</v>
      </c>
      <c r="U19" s="25">
        <f t="shared" si="15"/>
        <v>0</v>
      </c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</row>
    <row r="20" spans="1:55" s="16" customFormat="1" ht="15.95" customHeight="1" x14ac:dyDescent="0.3">
      <c r="A20" s="28"/>
      <c r="B20" s="28"/>
      <c r="C20" s="29"/>
      <c r="D20" s="28">
        <v>31321</v>
      </c>
      <c r="E20" s="30" t="s">
        <v>28</v>
      </c>
      <c r="H20" s="32">
        <f t="shared" si="0"/>
        <v>11902</v>
      </c>
      <c r="I20" s="31">
        <v>11902</v>
      </c>
      <c r="J20" s="31"/>
      <c r="K20" s="31"/>
      <c r="L20" s="31"/>
      <c r="M20" s="31"/>
      <c r="N20" s="31"/>
      <c r="O20" s="32">
        <f t="shared" si="2"/>
        <v>11902</v>
      </c>
      <c r="P20" s="31">
        <v>11902</v>
      </c>
      <c r="Q20" s="31"/>
      <c r="R20" s="31"/>
      <c r="S20" s="31"/>
      <c r="T20" s="31"/>
      <c r="U20" s="31"/>
    </row>
    <row r="21" spans="1:55" s="16" customFormat="1" ht="15.95" customHeight="1" x14ac:dyDescent="0.3">
      <c r="A21" s="28"/>
      <c r="B21" s="28"/>
      <c r="C21" s="29"/>
      <c r="D21" s="28">
        <v>31322</v>
      </c>
      <c r="E21" s="30" t="s">
        <v>29</v>
      </c>
      <c r="H21" s="32">
        <f t="shared" si="0"/>
        <v>0</v>
      </c>
      <c r="I21" s="31">
        <v>0</v>
      </c>
      <c r="J21" s="31"/>
      <c r="K21" s="31"/>
      <c r="L21" s="31"/>
      <c r="M21" s="31"/>
      <c r="N21" s="31"/>
      <c r="O21" s="32">
        <f t="shared" si="2"/>
        <v>0</v>
      </c>
      <c r="P21" s="31">
        <v>0</v>
      </c>
      <c r="Q21" s="31"/>
      <c r="R21" s="31"/>
      <c r="S21" s="31"/>
      <c r="T21" s="31"/>
      <c r="U21" s="31"/>
    </row>
    <row r="22" spans="1:55" s="26" customFormat="1" ht="15.95" customHeight="1" x14ac:dyDescent="0.3">
      <c r="A22" s="23"/>
      <c r="B22" s="23"/>
      <c r="C22" s="23">
        <v>3133</v>
      </c>
      <c r="D22" s="23"/>
      <c r="E22" s="24" t="s">
        <v>30</v>
      </c>
      <c r="F22" s="26">
        <v>0</v>
      </c>
      <c r="G22" s="26">
        <v>0</v>
      </c>
      <c r="H22" s="27">
        <f t="shared" si="0"/>
        <v>0</v>
      </c>
      <c r="I22" s="25">
        <f t="shared" ref="I22:N22" si="16">SUM(I23)</f>
        <v>0</v>
      </c>
      <c r="J22" s="25">
        <f t="shared" si="16"/>
        <v>0</v>
      </c>
      <c r="K22" s="25">
        <f t="shared" si="16"/>
        <v>0</v>
      </c>
      <c r="L22" s="25">
        <f t="shared" si="16"/>
        <v>0</v>
      </c>
      <c r="M22" s="25">
        <f t="shared" si="16"/>
        <v>0</v>
      </c>
      <c r="N22" s="25">
        <f t="shared" si="16"/>
        <v>0</v>
      </c>
      <c r="O22" s="27">
        <f t="shared" si="2"/>
        <v>0</v>
      </c>
      <c r="P22" s="25">
        <f t="shared" ref="P22:U22" si="17">SUM(P23)</f>
        <v>0</v>
      </c>
      <c r="Q22" s="25">
        <f t="shared" si="17"/>
        <v>0</v>
      </c>
      <c r="R22" s="25">
        <f t="shared" si="17"/>
        <v>0</v>
      </c>
      <c r="S22" s="25">
        <f t="shared" si="17"/>
        <v>0</v>
      </c>
      <c r="T22" s="25">
        <f t="shared" si="17"/>
        <v>0</v>
      </c>
      <c r="U22" s="25">
        <f t="shared" si="17"/>
        <v>0</v>
      </c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</row>
    <row r="23" spans="1:55" s="16" customFormat="1" ht="15.95" customHeight="1" x14ac:dyDescent="0.3">
      <c r="A23" s="28"/>
      <c r="B23" s="28"/>
      <c r="C23" s="29"/>
      <c r="D23" s="28">
        <v>31332</v>
      </c>
      <c r="E23" s="30" t="s">
        <v>31</v>
      </c>
      <c r="H23" s="32">
        <f t="shared" si="0"/>
        <v>0</v>
      </c>
      <c r="I23" s="31"/>
      <c r="J23" s="31"/>
      <c r="K23" s="31"/>
      <c r="L23" s="31"/>
      <c r="M23" s="31"/>
      <c r="N23" s="31"/>
      <c r="O23" s="32">
        <f t="shared" si="2"/>
        <v>0</v>
      </c>
      <c r="P23" s="31"/>
      <c r="Q23" s="31"/>
      <c r="R23" s="31"/>
      <c r="S23" s="31"/>
      <c r="T23" s="31"/>
      <c r="U23" s="31"/>
    </row>
    <row r="24" spans="1:55" s="34" customFormat="1" ht="15.95" customHeight="1" x14ac:dyDescent="0.3">
      <c r="A24" s="11">
        <v>32</v>
      </c>
      <c r="B24" s="11"/>
      <c r="C24" s="11"/>
      <c r="D24" s="11"/>
      <c r="E24" s="12" t="s">
        <v>3</v>
      </c>
      <c r="F24" s="13">
        <f>F25+F34+F48+F71+F75</f>
        <v>0</v>
      </c>
      <c r="G24" s="33">
        <f>G25+G34+G48+G71+G75</f>
        <v>0</v>
      </c>
      <c r="H24" s="15">
        <f t="shared" si="0"/>
        <v>55658</v>
      </c>
      <c r="I24" s="13">
        <f t="shared" ref="I24:N24" si="18">I25+I34+I48+I71+I75</f>
        <v>49413</v>
      </c>
      <c r="J24" s="13">
        <f t="shared" si="18"/>
        <v>0</v>
      </c>
      <c r="K24" s="13">
        <f t="shared" si="18"/>
        <v>4453</v>
      </c>
      <c r="L24" s="13">
        <f t="shared" si="18"/>
        <v>1792</v>
      </c>
      <c r="M24" s="13">
        <f t="shared" si="18"/>
        <v>0</v>
      </c>
      <c r="N24" s="13">
        <f t="shared" si="18"/>
        <v>0</v>
      </c>
      <c r="O24" s="15">
        <f t="shared" si="2"/>
        <v>56927</v>
      </c>
      <c r="P24" s="13">
        <f t="shared" ref="P24:U24" si="19">P25+P34+P48+P71+P75</f>
        <v>49413</v>
      </c>
      <c r="Q24" s="13">
        <f t="shared" si="19"/>
        <v>0</v>
      </c>
      <c r="R24" s="13">
        <f t="shared" si="19"/>
        <v>5722</v>
      </c>
      <c r="S24" s="13">
        <f t="shared" si="19"/>
        <v>1792</v>
      </c>
      <c r="T24" s="13">
        <f t="shared" si="19"/>
        <v>0</v>
      </c>
      <c r="U24" s="13">
        <f t="shared" si="19"/>
        <v>0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55" s="20" customFormat="1" ht="15.95" customHeight="1" x14ac:dyDescent="0.3">
      <c r="A25" s="17"/>
      <c r="B25" s="17">
        <v>321</v>
      </c>
      <c r="C25" s="17"/>
      <c r="D25" s="17"/>
      <c r="E25" s="18" t="s">
        <v>32</v>
      </c>
      <c r="H25" s="21">
        <f t="shared" si="0"/>
        <v>2018</v>
      </c>
      <c r="I25" s="19">
        <f t="shared" ref="I25:N25" si="20">I26+I30+I32</f>
        <v>757</v>
      </c>
      <c r="J25" s="19">
        <f t="shared" si="20"/>
        <v>0</v>
      </c>
      <c r="K25" s="19">
        <f t="shared" si="20"/>
        <v>1261</v>
      </c>
      <c r="L25" s="19">
        <f t="shared" si="20"/>
        <v>0</v>
      </c>
      <c r="M25" s="19">
        <f t="shared" si="20"/>
        <v>0</v>
      </c>
      <c r="N25" s="19">
        <f t="shared" si="20"/>
        <v>0</v>
      </c>
      <c r="O25" s="21">
        <f t="shared" si="2"/>
        <v>2408</v>
      </c>
      <c r="P25" s="19">
        <f t="shared" ref="P25:U25" si="21">P26+P30+P32</f>
        <v>757</v>
      </c>
      <c r="Q25" s="19">
        <f t="shared" si="21"/>
        <v>0</v>
      </c>
      <c r="R25" s="19">
        <f t="shared" si="21"/>
        <v>1651</v>
      </c>
      <c r="S25" s="19">
        <f t="shared" si="21"/>
        <v>0</v>
      </c>
      <c r="T25" s="19">
        <f t="shared" si="21"/>
        <v>0</v>
      </c>
      <c r="U25" s="19">
        <f t="shared" si="21"/>
        <v>0</v>
      </c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</row>
    <row r="26" spans="1:55" s="26" customFormat="1" ht="15.95" customHeight="1" x14ac:dyDescent="0.3">
      <c r="A26" s="23"/>
      <c r="B26" s="23"/>
      <c r="C26" s="23">
        <v>3211</v>
      </c>
      <c r="D26" s="23"/>
      <c r="E26" s="24" t="s">
        <v>33</v>
      </c>
      <c r="F26" s="26">
        <f>SUM(F30:F72)</f>
        <v>0</v>
      </c>
      <c r="G26" s="26">
        <f>SUM(G30:G72)</f>
        <v>0</v>
      </c>
      <c r="H26" s="27">
        <f t="shared" si="0"/>
        <v>730</v>
      </c>
      <c r="I26" s="25">
        <f t="shared" ref="I26:N26" si="22">SUM(I27:I29)</f>
        <v>0</v>
      </c>
      <c r="J26" s="25">
        <f t="shared" si="22"/>
        <v>0</v>
      </c>
      <c r="K26" s="25">
        <f t="shared" si="22"/>
        <v>730</v>
      </c>
      <c r="L26" s="25">
        <f t="shared" si="22"/>
        <v>0</v>
      </c>
      <c r="M26" s="25">
        <f t="shared" si="22"/>
        <v>0</v>
      </c>
      <c r="N26" s="25">
        <f t="shared" si="22"/>
        <v>0</v>
      </c>
      <c r="O26" s="27">
        <f t="shared" si="2"/>
        <v>1120</v>
      </c>
      <c r="P26" s="25">
        <f t="shared" ref="P26:U26" si="23">SUM(P27:P29)</f>
        <v>0</v>
      </c>
      <c r="Q26" s="25">
        <f t="shared" si="23"/>
        <v>0</v>
      </c>
      <c r="R26" s="25">
        <f t="shared" si="23"/>
        <v>1120</v>
      </c>
      <c r="S26" s="25">
        <f t="shared" si="23"/>
        <v>0</v>
      </c>
      <c r="T26" s="25">
        <f t="shared" si="23"/>
        <v>0</v>
      </c>
      <c r="U26" s="25">
        <f t="shared" si="23"/>
        <v>0</v>
      </c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</row>
    <row r="27" spans="1:55" s="16" customFormat="1" ht="15.95" customHeight="1" x14ac:dyDescent="0.3">
      <c r="A27" s="28"/>
      <c r="B27" s="28"/>
      <c r="C27" s="29"/>
      <c r="D27" s="28">
        <v>32111</v>
      </c>
      <c r="E27" s="30" t="s">
        <v>34</v>
      </c>
      <c r="F27" s="22"/>
      <c r="G27" s="22"/>
      <c r="H27" s="32">
        <f t="shared" si="0"/>
        <v>200</v>
      </c>
      <c r="I27" s="31"/>
      <c r="J27" s="31"/>
      <c r="K27" s="31">
        <v>200</v>
      </c>
      <c r="L27" s="31"/>
      <c r="M27" s="31"/>
      <c r="N27" s="31"/>
      <c r="O27" s="32">
        <f t="shared" si="2"/>
        <v>330</v>
      </c>
      <c r="P27" s="31"/>
      <c r="Q27" s="31"/>
      <c r="R27" s="31">
        <v>330</v>
      </c>
      <c r="S27" s="31"/>
      <c r="T27" s="31"/>
      <c r="U27" s="31"/>
    </row>
    <row r="28" spans="1:55" s="16" customFormat="1" ht="15.95" customHeight="1" x14ac:dyDescent="0.3">
      <c r="A28" s="28"/>
      <c r="B28" s="28"/>
      <c r="C28" s="29"/>
      <c r="D28" s="28">
        <v>32113</v>
      </c>
      <c r="E28" s="30" t="s">
        <v>35</v>
      </c>
      <c r="F28" s="22"/>
      <c r="G28" s="22"/>
      <c r="H28" s="32">
        <f t="shared" si="0"/>
        <v>265</v>
      </c>
      <c r="I28" s="31"/>
      <c r="J28" s="31"/>
      <c r="K28" s="31">
        <v>265</v>
      </c>
      <c r="L28" s="31"/>
      <c r="M28" s="31"/>
      <c r="N28" s="31"/>
      <c r="O28" s="32">
        <f t="shared" si="2"/>
        <v>395</v>
      </c>
      <c r="P28" s="31"/>
      <c r="Q28" s="31"/>
      <c r="R28" s="31">
        <v>395</v>
      </c>
      <c r="S28" s="31"/>
      <c r="T28" s="31"/>
      <c r="U28" s="31"/>
    </row>
    <row r="29" spans="1:55" s="16" customFormat="1" ht="15.95" customHeight="1" x14ac:dyDescent="0.3">
      <c r="A29" s="28"/>
      <c r="B29" s="28"/>
      <c r="C29" s="29"/>
      <c r="D29" s="28">
        <v>32115</v>
      </c>
      <c r="E29" s="30" t="s">
        <v>36</v>
      </c>
      <c r="F29" s="22"/>
      <c r="G29" s="22"/>
      <c r="H29" s="32">
        <f t="shared" si="0"/>
        <v>265</v>
      </c>
      <c r="I29" s="31"/>
      <c r="J29" s="31"/>
      <c r="K29" s="31">
        <v>265</v>
      </c>
      <c r="L29" s="31"/>
      <c r="M29" s="31"/>
      <c r="N29" s="31"/>
      <c r="O29" s="32">
        <f t="shared" si="2"/>
        <v>395</v>
      </c>
      <c r="P29" s="31"/>
      <c r="Q29" s="31"/>
      <c r="R29" s="31">
        <v>395</v>
      </c>
      <c r="S29" s="31"/>
      <c r="T29" s="31"/>
      <c r="U29" s="31"/>
    </row>
    <row r="30" spans="1:55" s="26" customFormat="1" ht="15.95" customHeight="1" x14ac:dyDescent="0.3">
      <c r="A30" s="23"/>
      <c r="B30" s="23"/>
      <c r="C30" s="23">
        <v>3212</v>
      </c>
      <c r="D30" s="23"/>
      <c r="E30" s="24" t="s">
        <v>37</v>
      </c>
      <c r="F30" s="26">
        <v>0</v>
      </c>
      <c r="G30" s="26">
        <v>0</v>
      </c>
      <c r="H30" s="27">
        <f t="shared" si="0"/>
        <v>757</v>
      </c>
      <c r="I30" s="25">
        <f t="shared" ref="I30:N30" si="24">I31</f>
        <v>757</v>
      </c>
      <c r="J30" s="25">
        <f t="shared" si="24"/>
        <v>0</v>
      </c>
      <c r="K30" s="25">
        <f t="shared" si="24"/>
        <v>0</v>
      </c>
      <c r="L30" s="25">
        <f t="shared" si="24"/>
        <v>0</v>
      </c>
      <c r="M30" s="25">
        <f t="shared" si="24"/>
        <v>0</v>
      </c>
      <c r="N30" s="25">
        <f t="shared" si="24"/>
        <v>0</v>
      </c>
      <c r="O30" s="27">
        <f t="shared" si="2"/>
        <v>757</v>
      </c>
      <c r="P30" s="25">
        <f t="shared" ref="P30:U30" si="25">P31</f>
        <v>757</v>
      </c>
      <c r="Q30" s="25">
        <f t="shared" si="25"/>
        <v>0</v>
      </c>
      <c r="R30" s="25">
        <f t="shared" si="25"/>
        <v>0</v>
      </c>
      <c r="S30" s="25">
        <f t="shared" si="25"/>
        <v>0</v>
      </c>
      <c r="T30" s="25">
        <f t="shared" si="25"/>
        <v>0</v>
      </c>
      <c r="U30" s="25">
        <f t="shared" si="25"/>
        <v>0</v>
      </c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1:55" s="16" customFormat="1" ht="15.95" customHeight="1" x14ac:dyDescent="0.3">
      <c r="A31" s="28"/>
      <c r="B31" s="28"/>
      <c r="C31" s="29"/>
      <c r="D31" s="28">
        <v>32121</v>
      </c>
      <c r="E31" s="30" t="s">
        <v>38</v>
      </c>
      <c r="H31" s="32">
        <f t="shared" si="0"/>
        <v>757</v>
      </c>
      <c r="I31" s="31">
        <v>757</v>
      </c>
      <c r="J31" s="31"/>
      <c r="K31" s="31"/>
      <c r="L31" s="31"/>
      <c r="M31" s="31"/>
      <c r="N31" s="31"/>
      <c r="O31" s="32">
        <f t="shared" si="2"/>
        <v>757</v>
      </c>
      <c r="P31" s="31">
        <v>757</v>
      </c>
      <c r="Q31" s="31"/>
      <c r="R31" s="31"/>
      <c r="S31" s="31"/>
      <c r="T31" s="31"/>
      <c r="U31" s="31"/>
    </row>
    <row r="32" spans="1:55" s="26" customFormat="1" ht="15.95" customHeight="1" x14ac:dyDescent="0.3">
      <c r="A32" s="23"/>
      <c r="B32" s="23"/>
      <c r="C32" s="23">
        <v>3213</v>
      </c>
      <c r="D32" s="23"/>
      <c r="E32" s="24" t="s">
        <v>39</v>
      </c>
      <c r="F32" s="26">
        <v>0</v>
      </c>
      <c r="G32" s="26">
        <v>0</v>
      </c>
      <c r="H32" s="27">
        <f t="shared" si="0"/>
        <v>531</v>
      </c>
      <c r="I32" s="25">
        <f t="shared" ref="I32:N32" si="26">SUM(I33)</f>
        <v>0</v>
      </c>
      <c r="J32" s="25">
        <f t="shared" si="26"/>
        <v>0</v>
      </c>
      <c r="K32" s="25">
        <f t="shared" si="26"/>
        <v>531</v>
      </c>
      <c r="L32" s="25">
        <f t="shared" si="26"/>
        <v>0</v>
      </c>
      <c r="M32" s="25">
        <f t="shared" si="26"/>
        <v>0</v>
      </c>
      <c r="N32" s="25">
        <f t="shared" si="26"/>
        <v>0</v>
      </c>
      <c r="O32" s="27">
        <f t="shared" si="2"/>
        <v>531</v>
      </c>
      <c r="P32" s="25">
        <f t="shared" ref="P32:U32" si="27">SUM(P33)</f>
        <v>0</v>
      </c>
      <c r="Q32" s="25">
        <f t="shared" si="27"/>
        <v>0</v>
      </c>
      <c r="R32" s="25">
        <f t="shared" si="27"/>
        <v>531</v>
      </c>
      <c r="S32" s="25">
        <f t="shared" si="27"/>
        <v>0</v>
      </c>
      <c r="T32" s="25">
        <f t="shared" si="27"/>
        <v>0</v>
      </c>
      <c r="U32" s="25">
        <f t="shared" si="27"/>
        <v>0</v>
      </c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</row>
    <row r="33" spans="1:55" s="16" customFormat="1" ht="15.95" customHeight="1" x14ac:dyDescent="0.3">
      <c r="A33" s="28"/>
      <c r="B33" s="28"/>
      <c r="C33" s="29"/>
      <c r="D33" s="28">
        <v>32131</v>
      </c>
      <c r="E33" s="30" t="s">
        <v>40</v>
      </c>
      <c r="F33" s="22"/>
      <c r="G33" s="22"/>
      <c r="H33" s="32">
        <f t="shared" si="0"/>
        <v>531</v>
      </c>
      <c r="I33" s="31"/>
      <c r="J33" s="31"/>
      <c r="K33" s="31">
        <v>531</v>
      </c>
      <c r="L33" s="31"/>
      <c r="M33" s="31"/>
      <c r="N33" s="31"/>
      <c r="O33" s="32">
        <f t="shared" si="2"/>
        <v>531</v>
      </c>
      <c r="P33" s="31"/>
      <c r="Q33" s="31"/>
      <c r="R33" s="31">
        <v>531</v>
      </c>
      <c r="S33" s="31"/>
      <c r="T33" s="31"/>
      <c r="U33" s="31"/>
    </row>
    <row r="34" spans="1:55" s="20" customFormat="1" ht="15.95" customHeight="1" x14ac:dyDescent="0.3">
      <c r="A34" s="17"/>
      <c r="B34" s="17">
        <v>322</v>
      </c>
      <c r="C34" s="17"/>
      <c r="D34" s="17"/>
      <c r="E34" s="18" t="s">
        <v>41</v>
      </c>
      <c r="H34" s="21">
        <f t="shared" si="0"/>
        <v>13790</v>
      </c>
      <c r="I34" s="19">
        <f t="shared" ref="I34:N34" si="28">I35+I41+I44+I46</f>
        <v>11016</v>
      </c>
      <c r="J34" s="19">
        <f t="shared" si="28"/>
        <v>0</v>
      </c>
      <c r="K34" s="19">
        <f t="shared" si="28"/>
        <v>982</v>
      </c>
      <c r="L34" s="19">
        <f t="shared" si="28"/>
        <v>1792</v>
      </c>
      <c r="M34" s="19">
        <f t="shared" si="28"/>
        <v>0</v>
      </c>
      <c r="N34" s="19">
        <f t="shared" si="28"/>
        <v>0</v>
      </c>
      <c r="O34" s="21">
        <f t="shared" si="2"/>
        <v>13202</v>
      </c>
      <c r="P34" s="19">
        <f t="shared" ref="P34:U34" si="29">P35+P41+P44+P46</f>
        <v>10378</v>
      </c>
      <c r="Q34" s="19">
        <f t="shared" si="29"/>
        <v>0</v>
      </c>
      <c r="R34" s="19">
        <f t="shared" si="29"/>
        <v>1032</v>
      </c>
      <c r="S34" s="19">
        <f t="shared" si="29"/>
        <v>1792</v>
      </c>
      <c r="T34" s="19">
        <f t="shared" si="29"/>
        <v>0</v>
      </c>
      <c r="U34" s="19">
        <f t="shared" si="29"/>
        <v>0</v>
      </c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</row>
    <row r="35" spans="1:55" s="26" customFormat="1" ht="15.95" customHeight="1" x14ac:dyDescent="0.3">
      <c r="A35" s="23"/>
      <c r="B35" s="23"/>
      <c r="C35" s="23">
        <v>3221</v>
      </c>
      <c r="D35" s="23"/>
      <c r="E35" s="24" t="s">
        <v>42</v>
      </c>
      <c r="F35" s="25">
        <f>SUM(F36:F40)</f>
        <v>0</v>
      </c>
      <c r="G35" s="35">
        <f>SUM(G36:G40)</f>
        <v>0</v>
      </c>
      <c r="H35" s="27">
        <f t="shared" si="0"/>
        <v>2309</v>
      </c>
      <c r="I35" s="25">
        <f t="shared" ref="I35:N35" si="30">SUM(I36:I40)</f>
        <v>0</v>
      </c>
      <c r="J35" s="25">
        <f t="shared" si="30"/>
        <v>0</v>
      </c>
      <c r="K35" s="25">
        <f t="shared" si="30"/>
        <v>716</v>
      </c>
      <c r="L35" s="25">
        <f t="shared" si="30"/>
        <v>1593</v>
      </c>
      <c r="M35" s="25">
        <f t="shared" si="30"/>
        <v>0</v>
      </c>
      <c r="N35" s="25">
        <f t="shared" si="30"/>
        <v>0</v>
      </c>
      <c r="O35" s="27">
        <f t="shared" si="2"/>
        <v>2359</v>
      </c>
      <c r="P35" s="25">
        <f t="shared" ref="P35:U35" si="31">SUM(P36:P40)</f>
        <v>0</v>
      </c>
      <c r="Q35" s="25">
        <f t="shared" si="31"/>
        <v>0</v>
      </c>
      <c r="R35" s="25">
        <f t="shared" si="31"/>
        <v>766</v>
      </c>
      <c r="S35" s="25">
        <f t="shared" si="31"/>
        <v>1593</v>
      </c>
      <c r="T35" s="25">
        <f t="shared" si="31"/>
        <v>0</v>
      </c>
      <c r="U35" s="25">
        <f t="shared" si="31"/>
        <v>0</v>
      </c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</row>
    <row r="36" spans="1:55" s="16" customFormat="1" ht="15.95" customHeight="1" x14ac:dyDescent="0.3">
      <c r="A36" s="28"/>
      <c r="B36" s="28"/>
      <c r="C36" s="29"/>
      <c r="D36" s="28">
        <v>32211</v>
      </c>
      <c r="E36" s="36" t="s">
        <v>42</v>
      </c>
      <c r="F36" s="16">
        <v>0</v>
      </c>
      <c r="G36" s="16">
        <v>0</v>
      </c>
      <c r="H36" s="32">
        <f t="shared" si="0"/>
        <v>398</v>
      </c>
      <c r="I36" s="31">
        <v>0</v>
      </c>
      <c r="J36" s="31">
        <v>0</v>
      </c>
      <c r="K36" s="31">
        <v>398</v>
      </c>
      <c r="L36" s="31">
        <v>0</v>
      </c>
      <c r="M36" s="31">
        <v>0</v>
      </c>
      <c r="N36" s="31">
        <v>0</v>
      </c>
      <c r="O36" s="32">
        <f t="shared" si="2"/>
        <v>398</v>
      </c>
      <c r="P36" s="31"/>
      <c r="Q36" s="31"/>
      <c r="R36" s="31">
        <v>398</v>
      </c>
      <c r="S36" s="31"/>
      <c r="T36" s="31"/>
      <c r="U36" s="31"/>
    </row>
    <row r="37" spans="1:55" s="16" customFormat="1" ht="15.95" customHeight="1" x14ac:dyDescent="0.3">
      <c r="A37" s="28"/>
      <c r="B37" s="28"/>
      <c r="C37" s="29"/>
      <c r="D37" s="28">
        <v>32212</v>
      </c>
      <c r="E37" s="36" t="s">
        <v>43</v>
      </c>
      <c r="H37" s="32">
        <f t="shared" si="0"/>
        <v>1593</v>
      </c>
      <c r="I37" s="31">
        <v>0</v>
      </c>
      <c r="J37" s="31">
        <v>0</v>
      </c>
      <c r="K37" s="31">
        <v>0</v>
      </c>
      <c r="L37" s="31">
        <v>1593</v>
      </c>
      <c r="M37" s="31">
        <v>0</v>
      </c>
      <c r="N37" s="31">
        <v>0</v>
      </c>
      <c r="O37" s="32">
        <f t="shared" si="2"/>
        <v>1593</v>
      </c>
      <c r="P37" s="31"/>
      <c r="Q37" s="31"/>
      <c r="R37" s="31"/>
      <c r="S37" s="31">
        <v>1593</v>
      </c>
      <c r="T37" s="31"/>
      <c r="U37" s="31"/>
    </row>
    <row r="38" spans="1:55" s="16" customFormat="1" ht="15.95" customHeight="1" x14ac:dyDescent="0.3">
      <c r="A38" s="28"/>
      <c r="B38" s="28"/>
      <c r="C38" s="29"/>
      <c r="D38" s="28">
        <v>32214</v>
      </c>
      <c r="E38" s="36" t="s">
        <v>44</v>
      </c>
      <c r="H38" s="32">
        <f t="shared" si="0"/>
        <v>159</v>
      </c>
      <c r="I38" s="31">
        <v>0</v>
      </c>
      <c r="J38" s="31">
        <v>0</v>
      </c>
      <c r="K38" s="31">
        <v>159</v>
      </c>
      <c r="L38" s="31">
        <v>0</v>
      </c>
      <c r="M38" s="31">
        <v>0</v>
      </c>
      <c r="N38" s="31">
        <v>0</v>
      </c>
      <c r="O38" s="32">
        <f t="shared" si="2"/>
        <v>159</v>
      </c>
      <c r="P38" s="31"/>
      <c r="Q38" s="31"/>
      <c r="R38" s="31">
        <v>159</v>
      </c>
      <c r="S38" s="31"/>
      <c r="T38" s="31"/>
      <c r="U38" s="31"/>
    </row>
    <row r="39" spans="1:55" s="16" customFormat="1" ht="15.95" customHeight="1" x14ac:dyDescent="0.3">
      <c r="A39" s="28"/>
      <c r="B39" s="28"/>
      <c r="C39" s="29"/>
      <c r="D39" s="28">
        <v>32216</v>
      </c>
      <c r="E39" s="36" t="s">
        <v>45</v>
      </c>
      <c r="H39" s="32">
        <f t="shared" si="0"/>
        <v>93</v>
      </c>
      <c r="I39" s="31">
        <v>0</v>
      </c>
      <c r="J39" s="31">
        <v>0</v>
      </c>
      <c r="K39" s="31">
        <v>93</v>
      </c>
      <c r="L39" s="31">
        <v>0</v>
      </c>
      <c r="M39" s="31">
        <v>0</v>
      </c>
      <c r="N39" s="31">
        <v>0</v>
      </c>
      <c r="O39" s="32">
        <f t="shared" si="2"/>
        <v>93</v>
      </c>
      <c r="P39" s="31"/>
      <c r="Q39" s="31"/>
      <c r="R39" s="31">
        <v>93</v>
      </c>
      <c r="S39" s="31"/>
      <c r="T39" s="31"/>
      <c r="U39" s="31"/>
    </row>
    <row r="40" spans="1:55" s="16" customFormat="1" ht="15.95" customHeight="1" x14ac:dyDescent="0.3">
      <c r="A40" s="28"/>
      <c r="B40" s="28"/>
      <c r="C40" s="29"/>
      <c r="D40" s="28">
        <v>32219</v>
      </c>
      <c r="E40" s="36" t="s">
        <v>46</v>
      </c>
      <c r="H40" s="32">
        <f t="shared" si="0"/>
        <v>66</v>
      </c>
      <c r="I40" s="31">
        <v>0</v>
      </c>
      <c r="J40" s="31">
        <v>0</v>
      </c>
      <c r="K40" s="31">
        <v>66</v>
      </c>
      <c r="L40" s="31">
        <v>0</v>
      </c>
      <c r="M40" s="31">
        <v>0</v>
      </c>
      <c r="N40" s="31">
        <v>0</v>
      </c>
      <c r="O40" s="32">
        <f t="shared" si="2"/>
        <v>116</v>
      </c>
      <c r="P40" s="31"/>
      <c r="Q40" s="31"/>
      <c r="R40" s="31">
        <v>116</v>
      </c>
      <c r="S40" s="31"/>
      <c r="T40" s="31"/>
      <c r="U40" s="31"/>
    </row>
    <row r="41" spans="1:55" s="26" customFormat="1" ht="15.95" customHeight="1" x14ac:dyDescent="0.3">
      <c r="A41" s="23"/>
      <c r="B41" s="23"/>
      <c r="C41" s="23">
        <v>3223</v>
      </c>
      <c r="D41" s="23"/>
      <c r="E41" s="24" t="s">
        <v>47</v>
      </c>
      <c r="F41" s="26">
        <v>0</v>
      </c>
      <c r="G41" s="26">
        <v>0</v>
      </c>
      <c r="H41" s="27">
        <f t="shared" si="0"/>
        <v>11016</v>
      </c>
      <c r="I41" s="25">
        <f t="shared" ref="I41:N41" si="32">SUM(I42:I43)</f>
        <v>11016</v>
      </c>
      <c r="J41" s="25">
        <f t="shared" si="32"/>
        <v>0</v>
      </c>
      <c r="K41" s="25">
        <f t="shared" si="32"/>
        <v>0</v>
      </c>
      <c r="L41" s="25">
        <f t="shared" si="32"/>
        <v>0</v>
      </c>
      <c r="M41" s="25">
        <f t="shared" si="32"/>
        <v>0</v>
      </c>
      <c r="N41" s="25">
        <f t="shared" si="32"/>
        <v>0</v>
      </c>
      <c r="O41" s="27">
        <f t="shared" si="2"/>
        <v>10378</v>
      </c>
      <c r="P41" s="25">
        <f t="shared" ref="P41:U41" si="33">SUM(P42:P43)</f>
        <v>10378</v>
      </c>
      <c r="Q41" s="25">
        <f t="shared" si="33"/>
        <v>0</v>
      </c>
      <c r="R41" s="25">
        <f t="shared" si="33"/>
        <v>0</v>
      </c>
      <c r="S41" s="25">
        <f t="shared" si="33"/>
        <v>0</v>
      </c>
      <c r="T41" s="25">
        <f t="shared" si="33"/>
        <v>0</v>
      </c>
      <c r="U41" s="25">
        <f t="shared" si="33"/>
        <v>0</v>
      </c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</row>
    <row r="42" spans="1:55" s="16" customFormat="1" ht="15.95" customHeight="1" x14ac:dyDescent="0.3">
      <c r="A42" s="28"/>
      <c r="B42" s="28"/>
      <c r="C42" s="29"/>
      <c r="D42" s="28">
        <v>32231</v>
      </c>
      <c r="E42" s="36" t="s">
        <v>48</v>
      </c>
      <c r="H42" s="32">
        <f t="shared" si="0"/>
        <v>4380</v>
      </c>
      <c r="I42" s="31">
        <v>4380</v>
      </c>
      <c r="J42" s="31"/>
      <c r="K42" s="31"/>
      <c r="L42" s="31"/>
      <c r="M42" s="31"/>
      <c r="N42" s="31"/>
      <c r="O42" s="32">
        <f t="shared" si="2"/>
        <v>3742</v>
      </c>
      <c r="P42" s="31">
        <v>3742</v>
      </c>
      <c r="Q42" s="31"/>
      <c r="R42" s="31"/>
      <c r="S42" s="31"/>
      <c r="T42" s="31"/>
      <c r="U42" s="31"/>
    </row>
    <row r="43" spans="1:55" s="16" customFormat="1" ht="15.95" customHeight="1" x14ac:dyDescent="0.3">
      <c r="A43" s="28"/>
      <c r="B43" s="28"/>
      <c r="C43" s="29"/>
      <c r="D43" s="28">
        <v>32233</v>
      </c>
      <c r="E43" s="36" t="s">
        <v>49</v>
      </c>
      <c r="H43" s="32">
        <f t="shared" si="0"/>
        <v>6636</v>
      </c>
      <c r="I43" s="31">
        <v>6636</v>
      </c>
      <c r="J43" s="31"/>
      <c r="K43" s="31"/>
      <c r="L43" s="31"/>
      <c r="M43" s="31"/>
      <c r="N43" s="31"/>
      <c r="O43" s="32">
        <f t="shared" si="2"/>
        <v>6636</v>
      </c>
      <c r="P43" s="31">
        <v>6636</v>
      </c>
      <c r="Q43" s="31"/>
      <c r="R43" s="31"/>
      <c r="S43" s="31"/>
      <c r="T43" s="31"/>
      <c r="U43" s="31"/>
    </row>
    <row r="44" spans="1:55" s="26" customFormat="1" ht="15.95" customHeight="1" x14ac:dyDescent="0.3">
      <c r="A44" s="23"/>
      <c r="B44" s="23"/>
      <c r="C44" s="23">
        <v>3224</v>
      </c>
      <c r="D44" s="23"/>
      <c r="E44" s="24" t="s">
        <v>50</v>
      </c>
      <c r="H44" s="27">
        <f t="shared" si="0"/>
        <v>133</v>
      </c>
      <c r="I44" s="25">
        <f t="shared" ref="I44:N44" si="34">SUM(I45)</f>
        <v>0</v>
      </c>
      <c r="J44" s="25">
        <f t="shared" si="34"/>
        <v>0</v>
      </c>
      <c r="K44" s="25">
        <f t="shared" si="34"/>
        <v>133</v>
      </c>
      <c r="L44" s="25">
        <f t="shared" si="34"/>
        <v>0</v>
      </c>
      <c r="M44" s="25">
        <f t="shared" si="34"/>
        <v>0</v>
      </c>
      <c r="N44" s="25">
        <f t="shared" si="34"/>
        <v>0</v>
      </c>
      <c r="O44" s="27">
        <f t="shared" si="2"/>
        <v>133</v>
      </c>
      <c r="P44" s="25">
        <f t="shared" ref="P44:U44" si="35">SUM(P45)</f>
        <v>0</v>
      </c>
      <c r="Q44" s="25">
        <f t="shared" si="35"/>
        <v>0</v>
      </c>
      <c r="R44" s="25">
        <f t="shared" si="35"/>
        <v>133</v>
      </c>
      <c r="S44" s="25">
        <f t="shared" si="35"/>
        <v>0</v>
      </c>
      <c r="T44" s="25">
        <f t="shared" si="35"/>
        <v>0</v>
      </c>
      <c r="U44" s="25">
        <f t="shared" si="35"/>
        <v>0</v>
      </c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</row>
    <row r="45" spans="1:55" s="16" customFormat="1" ht="15.95" customHeight="1" x14ac:dyDescent="0.3">
      <c r="A45" s="28"/>
      <c r="B45" s="28"/>
      <c r="C45" s="29"/>
      <c r="D45" s="28">
        <v>32244</v>
      </c>
      <c r="E45" s="36" t="s">
        <v>51</v>
      </c>
      <c r="F45" s="16">
        <v>0</v>
      </c>
      <c r="G45" s="16">
        <v>0</v>
      </c>
      <c r="H45" s="32">
        <f t="shared" si="0"/>
        <v>133</v>
      </c>
      <c r="I45" s="31"/>
      <c r="J45" s="31"/>
      <c r="K45" s="31">
        <v>133</v>
      </c>
      <c r="L45" s="31"/>
      <c r="M45" s="31"/>
      <c r="N45" s="31"/>
      <c r="O45" s="32">
        <f t="shared" si="2"/>
        <v>133</v>
      </c>
      <c r="P45" s="31"/>
      <c r="Q45" s="31"/>
      <c r="R45" s="31">
        <v>133</v>
      </c>
      <c r="S45" s="31"/>
      <c r="T45" s="31"/>
      <c r="U45" s="31"/>
    </row>
    <row r="46" spans="1:55" s="26" customFormat="1" ht="15.95" customHeight="1" x14ac:dyDescent="0.3">
      <c r="A46" s="23"/>
      <c r="B46" s="23"/>
      <c r="C46" s="23">
        <v>3225</v>
      </c>
      <c r="D46" s="23"/>
      <c r="E46" s="24" t="s">
        <v>52</v>
      </c>
      <c r="H46" s="27">
        <f t="shared" si="0"/>
        <v>332</v>
      </c>
      <c r="I46" s="25">
        <f t="shared" ref="I46:N46" si="36">I47</f>
        <v>0</v>
      </c>
      <c r="J46" s="25">
        <f t="shared" si="36"/>
        <v>0</v>
      </c>
      <c r="K46" s="25">
        <f t="shared" si="36"/>
        <v>133</v>
      </c>
      <c r="L46" s="25">
        <f t="shared" si="36"/>
        <v>199</v>
      </c>
      <c r="M46" s="25">
        <f t="shared" si="36"/>
        <v>0</v>
      </c>
      <c r="N46" s="25">
        <f t="shared" si="36"/>
        <v>0</v>
      </c>
      <c r="O46" s="27">
        <f t="shared" si="2"/>
        <v>332</v>
      </c>
      <c r="P46" s="25">
        <f t="shared" ref="P46:U46" si="37">P47</f>
        <v>0</v>
      </c>
      <c r="Q46" s="25">
        <f t="shared" si="37"/>
        <v>0</v>
      </c>
      <c r="R46" s="25">
        <f t="shared" si="37"/>
        <v>133</v>
      </c>
      <c r="S46" s="25">
        <f t="shared" si="37"/>
        <v>199</v>
      </c>
      <c r="T46" s="25">
        <f t="shared" si="37"/>
        <v>0</v>
      </c>
      <c r="U46" s="25">
        <f t="shared" si="37"/>
        <v>0</v>
      </c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</row>
    <row r="47" spans="1:55" s="16" customFormat="1" ht="15.95" customHeight="1" x14ac:dyDescent="0.3">
      <c r="A47" s="28"/>
      <c r="B47" s="28"/>
      <c r="C47" s="29"/>
      <c r="D47" s="28">
        <v>32251</v>
      </c>
      <c r="E47" s="36" t="s">
        <v>52</v>
      </c>
      <c r="H47" s="32">
        <f t="shared" si="0"/>
        <v>332</v>
      </c>
      <c r="I47" s="31"/>
      <c r="J47" s="31"/>
      <c r="K47" s="31">
        <v>133</v>
      </c>
      <c r="L47" s="31">
        <v>199</v>
      </c>
      <c r="M47" s="31"/>
      <c r="N47" s="31"/>
      <c r="O47" s="32">
        <f t="shared" si="2"/>
        <v>332</v>
      </c>
      <c r="P47" s="31"/>
      <c r="Q47" s="31"/>
      <c r="R47" s="31">
        <v>133</v>
      </c>
      <c r="S47" s="31">
        <v>199</v>
      </c>
      <c r="T47" s="31"/>
      <c r="U47" s="31"/>
    </row>
    <row r="48" spans="1:55" s="20" customFormat="1" ht="15.95" customHeight="1" x14ac:dyDescent="0.3">
      <c r="A48" s="17"/>
      <c r="B48" s="17">
        <v>323</v>
      </c>
      <c r="C48" s="17"/>
      <c r="D48" s="17"/>
      <c r="E48" s="38" t="s">
        <v>53</v>
      </c>
      <c r="H48" s="21">
        <f t="shared" si="0"/>
        <v>38709</v>
      </c>
      <c r="I48" s="19">
        <f t="shared" ref="I48:N48" si="38">I49+I53+I56+I63+I65+I67+I60</f>
        <v>36910</v>
      </c>
      <c r="J48" s="19">
        <f t="shared" si="38"/>
        <v>0</v>
      </c>
      <c r="K48" s="19">
        <f t="shared" si="38"/>
        <v>1799</v>
      </c>
      <c r="L48" s="19">
        <f t="shared" si="38"/>
        <v>0</v>
      </c>
      <c r="M48" s="19">
        <f t="shared" si="38"/>
        <v>0</v>
      </c>
      <c r="N48" s="19">
        <f t="shared" si="38"/>
        <v>0</v>
      </c>
      <c r="O48" s="21">
        <f t="shared" si="2"/>
        <v>39976</v>
      </c>
      <c r="P48" s="19">
        <f t="shared" ref="P48:U48" si="39">P49+P53+P56+P63+P65+P67+P60</f>
        <v>37548</v>
      </c>
      <c r="Q48" s="19">
        <f t="shared" si="39"/>
        <v>0</v>
      </c>
      <c r="R48" s="19">
        <f t="shared" si="39"/>
        <v>2428</v>
      </c>
      <c r="S48" s="19">
        <f t="shared" si="39"/>
        <v>0</v>
      </c>
      <c r="T48" s="19">
        <f t="shared" si="39"/>
        <v>0</v>
      </c>
      <c r="U48" s="19">
        <f t="shared" si="39"/>
        <v>0</v>
      </c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</row>
    <row r="49" spans="1:55" s="26" customFormat="1" ht="15.95" customHeight="1" x14ac:dyDescent="0.3">
      <c r="A49" s="23"/>
      <c r="B49" s="23"/>
      <c r="C49" s="23">
        <v>3231</v>
      </c>
      <c r="D49" s="23"/>
      <c r="E49" s="24" t="s">
        <v>54</v>
      </c>
      <c r="F49" s="26">
        <v>0</v>
      </c>
      <c r="G49" s="26">
        <v>0</v>
      </c>
      <c r="H49" s="27">
        <f t="shared" si="0"/>
        <v>564</v>
      </c>
      <c r="I49" s="25">
        <f t="shared" ref="I49:N49" si="40">SUM(I50:I52)</f>
        <v>491</v>
      </c>
      <c r="J49" s="25">
        <f t="shared" si="40"/>
        <v>0</v>
      </c>
      <c r="K49" s="25">
        <f t="shared" si="40"/>
        <v>73</v>
      </c>
      <c r="L49" s="25">
        <f t="shared" si="40"/>
        <v>0</v>
      </c>
      <c r="M49" s="25">
        <f t="shared" si="40"/>
        <v>0</v>
      </c>
      <c r="N49" s="25">
        <f t="shared" si="40"/>
        <v>0</v>
      </c>
      <c r="O49" s="27">
        <f t="shared" si="2"/>
        <v>564</v>
      </c>
      <c r="P49" s="25">
        <f t="shared" ref="P49:U49" si="41">SUM(P50:P52)</f>
        <v>491</v>
      </c>
      <c r="Q49" s="25">
        <f t="shared" si="41"/>
        <v>0</v>
      </c>
      <c r="R49" s="25">
        <f t="shared" si="41"/>
        <v>73</v>
      </c>
      <c r="S49" s="25">
        <f t="shared" si="41"/>
        <v>0</v>
      </c>
      <c r="T49" s="25">
        <f t="shared" si="41"/>
        <v>0</v>
      </c>
      <c r="U49" s="25">
        <f t="shared" si="41"/>
        <v>0</v>
      </c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</row>
    <row r="50" spans="1:55" s="16" customFormat="1" ht="15.95" customHeight="1" x14ac:dyDescent="0.3">
      <c r="A50" s="28"/>
      <c r="B50" s="28"/>
      <c r="C50" s="29"/>
      <c r="D50" s="28">
        <v>32311</v>
      </c>
      <c r="E50" s="36" t="s">
        <v>55</v>
      </c>
      <c r="H50" s="32">
        <f t="shared" si="0"/>
        <v>398</v>
      </c>
      <c r="I50" s="31">
        <v>398</v>
      </c>
      <c r="J50" s="31"/>
      <c r="K50" s="31"/>
      <c r="L50" s="31"/>
      <c r="M50" s="31"/>
      <c r="N50" s="31"/>
      <c r="O50" s="32">
        <f t="shared" si="2"/>
        <v>398</v>
      </c>
      <c r="P50" s="31">
        <v>398</v>
      </c>
      <c r="Q50" s="31"/>
      <c r="R50" s="31"/>
      <c r="S50" s="31"/>
      <c r="T50" s="31"/>
      <c r="U50" s="31"/>
    </row>
    <row r="51" spans="1:55" s="16" customFormat="1" ht="15.95" customHeight="1" x14ac:dyDescent="0.3">
      <c r="A51" s="28"/>
      <c r="B51" s="28"/>
      <c r="C51" s="29"/>
      <c r="D51" s="28">
        <v>32312</v>
      </c>
      <c r="E51" s="36" t="s">
        <v>56</v>
      </c>
      <c r="H51" s="32">
        <f t="shared" si="0"/>
        <v>93</v>
      </c>
      <c r="I51" s="31">
        <v>93</v>
      </c>
      <c r="J51" s="31"/>
      <c r="K51" s="31"/>
      <c r="L51" s="31"/>
      <c r="M51" s="31"/>
      <c r="N51" s="31"/>
      <c r="O51" s="32">
        <f t="shared" si="2"/>
        <v>93</v>
      </c>
      <c r="P51" s="31">
        <v>93</v>
      </c>
      <c r="Q51" s="31"/>
      <c r="R51" s="31"/>
      <c r="S51" s="31"/>
      <c r="T51" s="31"/>
      <c r="U51" s="31"/>
    </row>
    <row r="52" spans="1:55" s="16" customFormat="1" ht="15.95" customHeight="1" x14ac:dyDescent="0.3">
      <c r="A52" s="28"/>
      <c r="B52" s="28"/>
      <c r="C52" s="29"/>
      <c r="D52" s="28">
        <v>32313</v>
      </c>
      <c r="E52" s="36" t="s">
        <v>57</v>
      </c>
      <c r="H52" s="32">
        <f t="shared" si="0"/>
        <v>73</v>
      </c>
      <c r="I52" s="31"/>
      <c r="J52" s="31"/>
      <c r="K52" s="31">
        <v>73</v>
      </c>
      <c r="L52" s="31"/>
      <c r="M52" s="31"/>
      <c r="N52" s="31"/>
      <c r="O52" s="32">
        <f t="shared" si="2"/>
        <v>73</v>
      </c>
      <c r="P52" s="31"/>
      <c r="Q52" s="31"/>
      <c r="R52" s="31">
        <v>73</v>
      </c>
      <c r="S52" s="31"/>
      <c r="T52" s="31"/>
      <c r="U52" s="31"/>
    </row>
    <row r="53" spans="1:55" s="26" customFormat="1" ht="15.95" customHeight="1" x14ac:dyDescent="0.3">
      <c r="A53" s="23"/>
      <c r="B53" s="23"/>
      <c r="C53" s="23">
        <v>3232</v>
      </c>
      <c r="D53" s="23"/>
      <c r="E53" s="24" t="s">
        <v>58</v>
      </c>
      <c r="F53" s="25">
        <f>SUM(F54:F55)</f>
        <v>0</v>
      </c>
      <c r="G53" s="35">
        <f>SUM(G54:G55)</f>
        <v>0</v>
      </c>
      <c r="H53" s="27">
        <f t="shared" si="0"/>
        <v>797</v>
      </c>
      <c r="I53" s="25">
        <f t="shared" ref="I53:N53" si="42">SUM(I54:I55)</f>
        <v>0</v>
      </c>
      <c r="J53" s="25">
        <f t="shared" si="42"/>
        <v>0</v>
      </c>
      <c r="K53" s="25">
        <f t="shared" si="42"/>
        <v>797</v>
      </c>
      <c r="L53" s="25">
        <f t="shared" si="42"/>
        <v>0</v>
      </c>
      <c r="M53" s="25">
        <f t="shared" si="42"/>
        <v>0</v>
      </c>
      <c r="N53" s="25">
        <f t="shared" si="42"/>
        <v>0</v>
      </c>
      <c r="O53" s="27">
        <f t="shared" si="2"/>
        <v>997</v>
      </c>
      <c r="P53" s="25">
        <f t="shared" ref="P53:U53" si="43">SUM(P54:P55)</f>
        <v>0</v>
      </c>
      <c r="Q53" s="25">
        <f t="shared" si="43"/>
        <v>0</v>
      </c>
      <c r="R53" s="25">
        <f t="shared" si="43"/>
        <v>997</v>
      </c>
      <c r="S53" s="25">
        <f t="shared" si="43"/>
        <v>0</v>
      </c>
      <c r="T53" s="25">
        <f t="shared" si="43"/>
        <v>0</v>
      </c>
      <c r="U53" s="25">
        <f t="shared" si="43"/>
        <v>0</v>
      </c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</row>
    <row r="54" spans="1:55" s="16" customFormat="1" ht="15.95" customHeight="1" x14ac:dyDescent="0.3">
      <c r="A54" s="28"/>
      <c r="B54" s="28"/>
      <c r="C54" s="29"/>
      <c r="D54" s="28">
        <v>32321</v>
      </c>
      <c r="E54" s="36" t="s">
        <v>59</v>
      </c>
      <c r="H54" s="32">
        <f t="shared" si="0"/>
        <v>133</v>
      </c>
      <c r="I54" s="31">
        <v>0</v>
      </c>
      <c r="J54" s="31">
        <v>0</v>
      </c>
      <c r="K54" s="31">
        <v>133</v>
      </c>
      <c r="L54" s="31">
        <v>0</v>
      </c>
      <c r="M54" s="31">
        <v>0</v>
      </c>
      <c r="N54" s="31">
        <v>0</v>
      </c>
      <c r="O54" s="32">
        <f t="shared" si="2"/>
        <v>133</v>
      </c>
      <c r="P54" s="31"/>
      <c r="Q54" s="31"/>
      <c r="R54" s="31">
        <v>133</v>
      </c>
      <c r="S54" s="31"/>
      <c r="T54" s="31"/>
      <c r="U54" s="31"/>
    </row>
    <row r="55" spans="1:55" s="16" customFormat="1" ht="19.5" customHeight="1" x14ac:dyDescent="0.3">
      <c r="A55" s="28"/>
      <c r="B55" s="28"/>
      <c r="C55" s="29"/>
      <c r="D55" s="28">
        <v>32322</v>
      </c>
      <c r="E55" s="36" t="s">
        <v>60</v>
      </c>
      <c r="H55" s="32">
        <f t="shared" si="0"/>
        <v>664</v>
      </c>
      <c r="I55" s="31">
        <v>0</v>
      </c>
      <c r="J55" s="31">
        <v>0</v>
      </c>
      <c r="K55" s="31">
        <v>664</v>
      </c>
      <c r="L55" s="31">
        <v>0</v>
      </c>
      <c r="M55" s="31">
        <v>0</v>
      </c>
      <c r="N55" s="31">
        <v>0</v>
      </c>
      <c r="O55" s="32">
        <f t="shared" si="2"/>
        <v>864</v>
      </c>
      <c r="P55" s="31"/>
      <c r="Q55" s="31"/>
      <c r="R55" s="31">
        <v>864</v>
      </c>
      <c r="S55" s="31"/>
      <c r="T55" s="31"/>
      <c r="U55" s="31"/>
    </row>
    <row r="56" spans="1:55" s="26" customFormat="1" ht="15.95" customHeight="1" x14ac:dyDescent="0.3">
      <c r="A56" s="23"/>
      <c r="B56" s="23"/>
      <c r="C56" s="23">
        <v>3234</v>
      </c>
      <c r="D56" s="23"/>
      <c r="E56" s="24" t="s">
        <v>61</v>
      </c>
      <c r="F56" s="25">
        <f>SUM(F57:F59)</f>
        <v>0</v>
      </c>
      <c r="G56" s="35">
        <f>SUM(G57:G59)</f>
        <v>0</v>
      </c>
      <c r="H56" s="27">
        <f t="shared" si="0"/>
        <v>9741</v>
      </c>
      <c r="I56" s="25">
        <f t="shared" ref="I56:N56" si="44">SUM(I57:I59)</f>
        <v>9741</v>
      </c>
      <c r="J56" s="25">
        <f t="shared" si="44"/>
        <v>0</v>
      </c>
      <c r="K56" s="25">
        <f t="shared" si="44"/>
        <v>0</v>
      </c>
      <c r="L56" s="25">
        <f t="shared" si="44"/>
        <v>0</v>
      </c>
      <c r="M56" s="25">
        <f t="shared" si="44"/>
        <v>0</v>
      </c>
      <c r="N56" s="25">
        <f t="shared" si="44"/>
        <v>0</v>
      </c>
      <c r="O56" s="27">
        <f t="shared" si="2"/>
        <v>9741</v>
      </c>
      <c r="P56" s="25">
        <f t="shared" ref="P56:U56" si="45">SUM(P57:P59)</f>
        <v>9741</v>
      </c>
      <c r="Q56" s="25">
        <f t="shared" si="45"/>
        <v>0</v>
      </c>
      <c r="R56" s="25">
        <f t="shared" si="45"/>
        <v>0</v>
      </c>
      <c r="S56" s="25">
        <f t="shared" si="45"/>
        <v>0</v>
      </c>
      <c r="T56" s="25">
        <f t="shared" si="45"/>
        <v>0</v>
      </c>
      <c r="U56" s="25">
        <f t="shared" si="45"/>
        <v>0</v>
      </c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</row>
    <row r="57" spans="1:55" s="16" customFormat="1" ht="15.95" customHeight="1" x14ac:dyDescent="0.3">
      <c r="A57" s="28"/>
      <c r="B57" s="28"/>
      <c r="C57" s="29"/>
      <c r="D57" s="28">
        <v>32341</v>
      </c>
      <c r="E57" s="36" t="s">
        <v>62</v>
      </c>
      <c r="H57" s="32">
        <f t="shared" si="0"/>
        <v>637</v>
      </c>
      <c r="I57" s="31">
        <v>637</v>
      </c>
      <c r="J57" s="31"/>
      <c r="K57" s="31"/>
      <c r="L57" s="31"/>
      <c r="M57" s="31"/>
      <c r="N57" s="31"/>
      <c r="O57" s="32">
        <f t="shared" si="2"/>
        <v>637</v>
      </c>
      <c r="P57" s="31">
        <v>637</v>
      </c>
      <c r="Q57" s="31"/>
      <c r="R57" s="31"/>
      <c r="S57" s="31"/>
      <c r="T57" s="31"/>
      <c r="U57" s="31"/>
    </row>
    <row r="58" spans="1:55" s="16" customFormat="1" ht="15.95" customHeight="1" x14ac:dyDescent="0.3">
      <c r="A58" s="28"/>
      <c r="B58" s="28"/>
      <c r="C58" s="29"/>
      <c r="D58" s="28">
        <v>32342</v>
      </c>
      <c r="E58" s="36" t="s">
        <v>63</v>
      </c>
      <c r="H58" s="32">
        <f t="shared" si="0"/>
        <v>212</v>
      </c>
      <c r="I58" s="31">
        <v>212</v>
      </c>
      <c r="J58" s="31"/>
      <c r="K58" s="31"/>
      <c r="L58" s="31"/>
      <c r="M58" s="31"/>
      <c r="N58" s="31"/>
      <c r="O58" s="32">
        <f t="shared" si="2"/>
        <v>212</v>
      </c>
      <c r="P58" s="31">
        <v>212</v>
      </c>
      <c r="Q58" s="31"/>
      <c r="R58" s="31"/>
      <c r="S58" s="31"/>
      <c r="T58" s="31"/>
      <c r="U58" s="31"/>
    </row>
    <row r="59" spans="1:55" s="16" customFormat="1" ht="15.95" customHeight="1" x14ac:dyDescent="0.3">
      <c r="A59" s="28"/>
      <c r="B59" s="28"/>
      <c r="C59" s="29"/>
      <c r="D59" s="28">
        <v>32349</v>
      </c>
      <c r="E59" s="36" t="s">
        <v>64</v>
      </c>
      <c r="H59" s="32">
        <f t="shared" si="0"/>
        <v>8892</v>
      </c>
      <c r="I59" s="31">
        <v>8892</v>
      </c>
      <c r="J59" s="31"/>
      <c r="K59" s="31"/>
      <c r="L59" s="31"/>
      <c r="M59" s="31"/>
      <c r="N59" s="31"/>
      <c r="O59" s="32">
        <f t="shared" si="2"/>
        <v>8892</v>
      </c>
      <c r="P59" s="31">
        <v>8892</v>
      </c>
      <c r="Q59" s="31"/>
      <c r="R59" s="31"/>
      <c r="S59" s="31"/>
      <c r="T59" s="31"/>
      <c r="U59" s="31"/>
    </row>
    <row r="60" spans="1:55" s="26" customFormat="1" ht="15.95" customHeight="1" x14ac:dyDescent="0.3">
      <c r="A60" s="23"/>
      <c r="B60" s="23"/>
      <c r="C60" s="23">
        <v>3235</v>
      </c>
      <c r="D60" s="23"/>
      <c r="E60" s="24" t="s">
        <v>65</v>
      </c>
      <c r="F60" s="25"/>
      <c r="G60" s="35"/>
      <c r="H60" s="27">
        <f t="shared" si="0"/>
        <v>19749</v>
      </c>
      <c r="I60" s="25">
        <f t="shared" ref="I60:N60" si="46">SUM(I61:I62)</f>
        <v>19683</v>
      </c>
      <c r="J60" s="25">
        <f t="shared" si="46"/>
        <v>0</v>
      </c>
      <c r="K60" s="25">
        <f t="shared" si="46"/>
        <v>66</v>
      </c>
      <c r="L60" s="25">
        <f t="shared" si="46"/>
        <v>0</v>
      </c>
      <c r="M60" s="25">
        <f t="shared" si="46"/>
        <v>0</v>
      </c>
      <c r="N60" s="25">
        <f t="shared" si="46"/>
        <v>0</v>
      </c>
      <c r="O60" s="27">
        <f t="shared" si="2"/>
        <v>19749</v>
      </c>
      <c r="P60" s="25">
        <f t="shared" ref="P60:U60" si="47">SUM(P61:P62)</f>
        <v>19683</v>
      </c>
      <c r="Q60" s="25">
        <f t="shared" si="47"/>
        <v>0</v>
      </c>
      <c r="R60" s="25">
        <f t="shared" si="47"/>
        <v>66</v>
      </c>
      <c r="S60" s="25">
        <f t="shared" si="47"/>
        <v>0</v>
      </c>
      <c r="T60" s="25">
        <f t="shared" si="47"/>
        <v>0</v>
      </c>
      <c r="U60" s="25">
        <f t="shared" si="47"/>
        <v>0</v>
      </c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</row>
    <row r="61" spans="1:55" s="16" customFormat="1" ht="15.95" customHeight="1" x14ac:dyDescent="0.3">
      <c r="A61" s="28"/>
      <c r="B61" s="28"/>
      <c r="C61" s="29"/>
      <c r="D61" s="28">
        <v>32352</v>
      </c>
      <c r="E61" s="36" t="s">
        <v>66</v>
      </c>
      <c r="H61" s="32">
        <f t="shared" si="0"/>
        <v>19683</v>
      </c>
      <c r="I61" s="31">
        <v>19683</v>
      </c>
      <c r="J61" s="31"/>
      <c r="K61" s="31"/>
      <c r="L61" s="31"/>
      <c r="M61" s="31"/>
      <c r="N61" s="31"/>
      <c r="O61" s="32">
        <f t="shared" si="2"/>
        <v>19683</v>
      </c>
      <c r="P61" s="31">
        <v>19683</v>
      </c>
      <c r="Q61" s="31"/>
      <c r="R61" s="31"/>
      <c r="S61" s="31"/>
      <c r="T61" s="31"/>
      <c r="U61" s="31"/>
    </row>
    <row r="62" spans="1:55" s="16" customFormat="1" ht="15.95" customHeight="1" x14ac:dyDescent="0.3">
      <c r="A62" s="28"/>
      <c r="B62" s="28"/>
      <c r="C62" s="29"/>
      <c r="D62" s="28">
        <v>32354</v>
      </c>
      <c r="E62" s="36" t="s">
        <v>67</v>
      </c>
      <c r="H62" s="32">
        <f t="shared" si="0"/>
        <v>66</v>
      </c>
      <c r="I62" s="31"/>
      <c r="J62" s="31"/>
      <c r="K62" s="31">
        <v>66</v>
      </c>
      <c r="L62" s="31"/>
      <c r="M62" s="31"/>
      <c r="N62" s="31"/>
      <c r="O62" s="32">
        <f t="shared" si="2"/>
        <v>66</v>
      </c>
      <c r="P62" s="31"/>
      <c r="Q62" s="31"/>
      <c r="R62" s="31">
        <v>66</v>
      </c>
      <c r="S62" s="31"/>
      <c r="T62" s="31"/>
      <c r="U62" s="31"/>
    </row>
    <row r="63" spans="1:55" s="26" customFormat="1" ht="15.95" customHeight="1" x14ac:dyDescent="0.3">
      <c r="A63" s="23"/>
      <c r="B63" s="23"/>
      <c r="C63" s="23">
        <v>3237</v>
      </c>
      <c r="D63" s="23"/>
      <c r="E63" s="24" t="s">
        <v>68</v>
      </c>
      <c r="F63" s="25"/>
      <c r="G63" s="35"/>
      <c r="H63" s="27">
        <f t="shared" si="0"/>
        <v>2124</v>
      </c>
      <c r="I63" s="25">
        <f t="shared" ref="I63:N63" si="48">I64</f>
        <v>2124</v>
      </c>
      <c r="J63" s="25">
        <f t="shared" si="48"/>
        <v>0</v>
      </c>
      <c r="K63" s="25">
        <f t="shared" si="48"/>
        <v>0</v>
      </c>
      <c r="L63" s="25">
        <f t="shared" si="48"/>
        <v>0</v>
      </c>
      <c r="M63" s="25">
        <f t="shared" si="48"/>
        <v>0</v>
      </c>
      <c r="N63" s="25">
        <f t="shared" si="48"/>
        <v>0</v>
      </c>
      <c r="O63" s="27">
        <f t="shared" si="2"/>
        <v>2124</v>
      </c>
      <c r="P63" s="25">
        <f t="shared" ref="P63:U63" si="49">P64</f>
        <v>2124</v>
      </c>
      <c r="Q63" s="25">
        <f t="shared" si="49"/>
        <v>0</v>
      </c>
      <c r="R63" s="25">
        <f t="shared" si="49"/>
        <v>0</v>
      </c>
      <c r="S63" s="25">
        <f t="shared" si="49"/>
        <v>0</v>
      </c>
      <c r="T63" s="25">
        <f t="shared" si="49"/>
        <v>0</v>
      </c>
      <c r="U63" s="25">
        <f t="shared" si="49"/>
        <v>0</v>
      </c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</row>
    <row r="64" spans="1:55" s="16" customFormat="1" ht="15.95" customHeight="1" x14ac:dyDescent="0.3">
      <c r="A64" s="28"/>
      <c r="B64" s="28"/>
      <c r="C64" s="29"/>
      <c r="D64" s="28">
        <v>32379</v>
      </c>
      <c r="E64" s="36" t="s">
        <v>69</v>
      </c>
      <c r="H64" s="32">
        <f t="shared" si="0"/>
        <v>2124</v>
      </c>
      <c r="I64" s="31">
        <v>2124</v>
      </c>
      <c r="J64" s="37"/>
      <c r="K64" s="37"/>
      <c r="L64" s="37"/>
      <c r="M64" s="37"/>
      <c r="N64" s="37"/>
      <c r="O64" s="32">
        <f t="shared" si="2"/>
        <v>2124</v>
      </c>
      <c r="P64" s="31">
        <v>2124</v>
      </c>
      <c r="Q64" s="31"/>
      <c r="R64" s="31"/>
      <c r="S64" s="31"/>
      <c r="T64" s="31"/>
      <c r="U64" s="31"/>
    </row>
    <row r="65" spans="1:55" s="26" customFormat="1" ht="15.95" customHeight="1" x14ac:dyDescent="0.3">
      <c r="A65" s="23"/>
      <c r="B65" s="23"/>
      <c r="C65" s="23">
        <v>3238</v>
      </c>
      <c r="D65" s="23"/>
      <c r="E65" s="24" t="s">
        <v>70</v>
      </c>
      <c r="F65" s="25"/>
      <c r="G65" s="35"/>
      <c r="H65" s="27">
        <f t="shared" si="0"/>
        <v>597</v>
      </c>
      <c r="I65" s="25">
        <f t="shared" ref="I65:N65" si="50">SUM(I66)</f>
        <v>597</v>
      </c>
      <c r="J65" s="25">
        <f t="shared" si="50"/>
        <v>0</v>
      </c>
      <c r="K65" s="25">
        <f t="shared" si="50"/>
        <v>0</v>
      </c>
      <c r="L65" s="25">
        <f t="shared" si="50"/>
        <v>0</v>
      </c>
      <c r="M65" s="25">
        <f t="shared" si="50"/>
        <v>0</v>
      </c>
      <c r="N65" s="25">
        <f t="shared" si="50"/>
        <v>0</v>
      </c>
      <c r="O65" s="27">
        <f t="shared" si="2"/>
        <v>597</v>
      </c>
      <c r="P65" s="25">
        <f t="shared" ref="P65:U65" si="51">SUM(P66)</f>
        <v>597</v>
      </c>
      <c r="Q65" s="25">
        <f t="shared" si="51"/>
        <v>0</v>
      </c>
      <c r="R65" s="25">
        <f t="shared" si="51"/>
        <v>0</v>
      </c>
      <c r="S65" s="25">
        <f t="shared" si="51"/>
        <v>0</v>
      </c>
      <c r="T65" s="25">
        <f t="shared" si="51"/>
        <v>0</v>
      </c>
      <c r="U65" s="25">
        <f t="shared" si="51"/>
        <v>0</v>
      </c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</row>
    <row r="66" spans="1:55" s="16" customFormat="1" ht="15.95" customHeight="1" x14ac:dyDescent="0.3">
      <c r="A66" s="28"/>
      <c r="B66" s="28"/>
      <c r="C66" s="29"/>
      <c r="D66" s="28">
        <v>32389</v>
      </c>
      <c r="E66" s="36" t="s">
        <v>71</v>
      </c>
      <c r="H66" s="32">
        <f t="shared" si="0"/>
        <v>597</v>
      </c>
      <c r="I66" s="31">
        <v>597</v>
      </c>
      <c r="J66" s="37"/>
      <c r="K66" s="37"/>
      <c r="L66" s="37"/>
      <c r="M66" s="37"/>
      <c r="N66" s="37"/>
      <c r="O66" s="32">
        <f t="shared" si="2"/>
        <v>597</v>
      </c>
      <c r="P66" s="31">
        <v>597</v>
      </c>
      <c r="Q66" s="31"/>
      <c r="R66" s="31"/>
      <c r="S66" s="31"/>
      <c r="T66" s="31"/>
      <c r="U66" s="31"/>
    </row>
    <row r="67" spans="1:55" s="26" customFormat="1" ht="15.95" customHeight="1" x14ac:dyDescent="0.3">
      <c r="A67" s="23"/>
      <c r="B67" s="23"/>
      <c r="C67" s="23">
        <v>3239</v>
      </c>
      <c r="D67" s="23"/>
      <c r="E67" s="24" t="s">
        <v>72</v>
      </c>
      <c r="F67" s="25">
        <f>SUM(F70)</f>
        <v>0</v>
      </c>
      <c r="G67" s="35">
        <f>SUM(G70)</f>
        <v>0</v>
      </c>
      <c r="H67" s="27">
        <f t="shared" si="0"/>
        <v>5137</v>
      </c>
      <c r="I67" s="25">
        <f t="shared" ref="I67:N67" si="52">SUM(I68:I70)</f>
        <v>4274</v>
      </c>
      <c r="J67" s="25">
        <f t="shared" si="52"/>
        <v>0</v>
      </c>
      <c r="K67" s="25">
        <f t="shared" si="52"/>
        <v>863</v>
      </c>
      <c r="L67" s="25">
        <f t="shared" si="52"/>
        <v>0</v>
      </c>
      <c r="M67" s="25">
        <f t="shared" si="52"/>
        <v>0</v>
      </c>
      <c r="N67" s="25">
        <f t="shared" si="52"/>
        <v>0</v>
      </c>
      <c r="O67" s="27">
        <f t="shared" si="2"/>
        <v>6204</v>
      </c>
      <c r="P67" s="25">
        <f t="shared" ref="P67:U67" si="53">SUM(P68:P70)</f>
        <v>4912</v>
      </c>
      <c r="Q67" s="25">
        <f t="shared" si="53"/>
        <v>0</v>
      </c>
      <c r="R67" s="25">
        <f t="shared" si="53"/>
        <v>1292</v>
      </c>
      <c r="S67" s="25">
        <f t="shared" si="53"/>
        <v>0</v>
      </c>
      <c r="T67" s="25">
        <f t="shared" si="53"/>
        <v>0</v>
      </c>
      <c r="U67" s="25">
        <f t="shared" si="53"/>
        <v>0</v>
      </c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</row>
    <row r="68" spans="1:55" s="16" customFormat="1" ht="15.95" customHeight="1" x14ac:dyDescent="0.3">
      <c r="A68" s="28"/>
      <c r="B68" s="28"/>
      <c r="C68" s="29"/>
      <c r="D68" s="28">
        <v>32391</v>
      </c>
      <c r="E68" s="36" t="s">
        <v>73</v>
      </c>
      <c r="H68" s="32">
        <f t="shared" si="0"/>
        <v>199</v>
      </c>
      <c r="I68" s="31"/>
      <c r="J68" s="31"/>
      <c r="K68" s="31">
        <v>199</v>
      </c>
      <c r="L68" s="31"/>
      <c r="M68" s="31"/>
      <c r="N68" s="31"/>
      <c r="O68" s="32">
        <f t="shared" si="2"/>
        <v>199</v>
      </c>
      <c r="P68" s="31"/>
      <c r="Q68" s="31"/>
      <c r="R68" s="31">
        <v>199</v>
      </c>
      <c r="S68" s="31"/>
      <c r="T68" s="31"/>
      <c r="U68" s="31"/>
    </row>
    <row r="69" spans="1:55" s="16" customFormat="1" ht="15.95" customHeight="1" x14ac:dyDescent="0.3">
      <c r="A69" s="28"/>
      <c r="B69" s="28"/>
      <c r="C69" s="29"/>
      <c r="D69" s="28">
        <v>32395</v>
      </c>
      <c r="E69" s="36" t="s">
        <v>74</v>
      </c>
      <c r="H69" s="32">
        <f t="shared" si="0"/>
        <v>3982</v>
      </c>
      <c r="I69" s="31">
        <v>3982</v>
      </c>
      <c r="J69" s="31"/>
      <c r="K69" s="31"/>
      <c r="L69" s="31"/>
      <c r="M69" s="31"/>
      <c r="N69" s="31"/>
      <c r="O69" s="32">
        <f t="shared" si="2"/>
        <v>4620</v>
      </c>
      <c r="P69" s="31">
        <v>4620</v>
      </c>
      <c r="Q69" s="31"/>
      <c r="R69" s="31"/>
      <c r="S69" s="31"/>
      <c r="T69" s="31"/>
      <c r="U69" s="31"/>
    </row>
    <row r="70" spans="1:55" s="16" customFormat="1" ht="15.95" customHeight="1" x14ac:dyDescent="0.3">
      <c r="A70" s="28"/>
      <c r="B70" s="28"/>
      <c r="C70" s="29"/>
      <c r="D70" s="28">
        <v>32399</v>
      </c>
      <c r="E70" s="36" t="s">
        <v>75</v>
      </c>
      <c r="H70" s="32">
        <f t="shared" ref="H70:H100" si="54">SUM(I70:N70)</f>
        <v>956</v>
      </c>
      <c r="I70" s="31">
        <v>292</v>
      </c>
      <c r="J70" s="31"/>
      <c r="K70" s="31">
        <v>664</v>
      </c>
      <c r="L70" s="31"/>
      <c r="M70" s="31"/>
      <c r="N70" s="31"/>
      <c r="O70" s="32">
        <f t="shared" ref="O70:O100" si="55">SUM(P70:U70)</f>
        <v>1385</v>
      </c>
      <c r="P70" s="31">
        <v>292</v>
      </c>
      <c r="Q70" s="31"/>
      <c r="R70" s="31">
        <v>1093</v>
      </c>
      <c r="S70" s="31"/>
      <c r="T70" s="31"/>
      <c r="U70" s="31"/>
    </row>
    <row r="71" spans="1:55" s="20" customFormat="1" ht="15.95" customHeight="1" x14ac:dyDescent="0.3">
      <c r="A71" s="17"/>
      <c r="B71" s="17">
        <v>324</v>
      </c>
      <c r="C71" s="17"/>
      <c r="D71" s="17"/>
      <c r="E71" s="38" t="s">
        <v>76</v>
      </c>
      <c r="H71" s="21">
        <f t="shared" si="54"/>
        <v>66</v>
      </c>
      <c r="I71" s="19">
        <f t="shared" ref="I71:N71" si="56">I72</f>
        <v>0</v>
      </c>
      <c r="J71" s="19">
        <f t="shared" si="56"/>
        <v>0</v>
      </c>
      <c r="K71" s="19">
        <f t="shared" si="56"/>
        <v>66</v>
      </c>
      <c r="L71" s="19">
        <f t="shared" si="56"/>
        <v>0</v>
      </c>
      <c r="M71" s="19">
        <f t="shared" si="56"/>
        <v>0</v>
      </c>
      <c r="N71" s="19">
        <f t="shared" si="56"/>
        <v>0</v>
      </c>
      <c r="O71" s="21">
        <f t="shared" si="55"/>
        <v>66</v>
      </c>
      <c r="P71" s="19">
        <f t="shared" ref="P71:U71" si="57">P72</f>
        <v>0</v>
      </c>
      <c r="Q71" s="19">
        <f t="shared" si="57"/>
        <v>0</v>
      </c>
      <c r="R71" s="19">
        <f t="shared" si="57"/>
        <v>66</v>
      </c>
      <c r="S71" s="19">
        <f t="shared" si="57"/>
        <v>0</v>
      </c>
      <c r="T71" s="19">
        <f t="shared" si="57"/>
        <v>0</v>
      </c>
      <c r="U71" s="19">
        <f t="shared" si="57"/>
        <v>0</v>
      </c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</row>
    <row r="72" spans="1:55" s="26" customFormat="1" ht="15.95" customHeight="1" x14ac:dyDescent="0.3">
      <c r="A72" s="23"/>
      <c r="B72" s="23"/>
      <c r="C72" s="23">
        <v>3241</v>
      </c>
      <c r="D72" s="23"/>
      <c r="E72" s="24" t="s">
        <v>77</v>
      </c>
      <c r="F72" s="25">
        <f>SUM(F73)</f>
        <v>0</v>
      </c>
      <c r="G72" s="35">
        <f>SUM(G73)</f>
        <v>0</v>
      </c>
      <c r="H72" s="27">
        <f t="shared" si="54"/>
        <v>66</v>
      </c>
      <c r="I72" s="25">
        <f t="shared" ref="I72:N72" si="58">SUM(I73:I74)</f>
        <v>0</v>
      </c>
      <c r="J72" s="25">
        <f t="shared" si="58"/>
        <v>0</v>
      </c>
      <c r="K72" s="25">
        <f t="shared" si="58"/>
        <v>66</v>
      </c>
      <c r="L72" s="25">
        <f t="shared" si="58"/>
        <v>0</v>
      </c>
      <c r="M72" s="25">
        <f t="shared" si="58"/>
        <v>0</v>
      </c>
      <c r="N72" s="25">
        <f t="shared" si="58"/>
        <v>0</v>
      </c>
      <c r="O72" s="27">
        <f t="shared" si="55"/>
        <v>66</v>
      </c>
      <c r="P72" s="25">
        <f t="shared" ref="P72:U72" si="59">SUM(P73:P74)</f>
        <v>0</v>
      </c>
      <c r="Q72" s="25">
        <f t="shared" si="59"/>
        <v>0</v>
      </c>
      <c r="R72" s="25">
        <f t="shared" si="59"/>
        <v>66</v>
      </c>
      <c r="S72" s="25">
        <f t="shared" si="59"/>
        <v>0</v>
      </c>
      <c r="T72" s="25">
        <f t="shared" si="59"/>
        <v>0</v>
      </c>
      <c r="U72" s="25">
        <f t="shared" si="59"/>
        <v>0</v>
      </c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</row>
    <row r="73" spans="1:55" s="16" customFormat="1" ht="15.95" customHeight="1" x14ac:dyDescent="0.3">
      <c r="A73" s="28"/>
      <c r="B73" s="28"/>
      <c r="C73" s="29"/>
      <c r="D73" s="28">
        <v>32411</v>
      </c>
      <c r="E73" s="36" t="s">
        <v>78</v>
      </c>
      <c r="H73" s="32">
        <f t="shared" si="54"/>
        <v>66</v>
      </c>
      <c r="I73" s="31"/>
      <c r="J73" s="31"/>
      <c r="K73" s="31">
        <v>66</v>
      </c>
      <c r="L73" s="37"/>
      <c r="M73" s="37"/>
      <c r="N73" s="37"/>
      <c r="O73" s="32">
        <f t="shared" si="55"/>
        <v>66</v>
      </c>
      <c r="P73" s="31"/>
      <c r="Q73" s="31"/>
      <c r="R73" s="31">
        <v>66</v>
      </c>
      <c r="S73" s="31"/>
      <c r="T73" s="31"/>
      <c r="U73" s="31"/>
    </row>
    <row r="74" spans="1:55" s="16" customFormat="1" ht="15.95" customHeight="1" x14ac:dyDescent="0.3">
      <c r="A74" s="28"/>
      <c r="B74" s="28"/>
      <c r="C74" s="29"/>
      <c r="D74" s="28">
        <v>32412</v>
      </c>
      <c r="E74" s="36" t="s">
        <v>79</v>
      </c>
      <c r="H74" s="32">
        <f t="shared" si="54"/>
        <v>0</v>
      </c>
      <c r="I74" s="31"/>
      <c r="J74" s="31"/>
      <c r="K74" s="37"/>
      <c r="L74" s="31"/>
      <c r="M74" s="37"/>
      <c r="N74" s="37"/>
      <c r="O74" s="32">
        <f t="shared" si="55"/>
        <v>0</v>
      </c>
      <c r="P74" s="31"/>
      <c r="Q74" s="31"/>
      <c r="R74" s="31"/>
      <c r="S74" s="31"/>
      <c r="T74" s="31"/>
      <c r="U74" s="31"/>
    </row>
    <row r="75" spans="1:55" s="20" customFormat="1" ht="15.95" customHeight="1" x14ac:dyDescent="0.3">
      <c r="A75" s="17"/>
      <c r="B75" s="17">
        <v>329</v>
      </c>
      <c r="C75" s="17"/>
      <c r="D75" s="17"/>
      <c r="E75" s="38" t="s">
        <v>80</v>
      </c>
      <c r="H75" s="21">
        <f t="shared" si="54"/>
        <v>1075</v>
      </c>
      <c r="I75" s="19">
        <f t="shared" ref="I75:N75" si="60">I76+I78+I80+I82</f>
        <v>730</v>
      </c>
      <c r="J75" s="19">
        <f t="shared" si="60"/>
        <v>0</v>
      </c>
      <c r="K75" s="19">
        <f t="shared" si="60"/>
        <v>345</v>
      </c>
      <c r="L75" s="19">
        <f t="shared" si="60"/>
        <v>0</v>
      </c>
      <c r="M75" s="19">
        <f t="shared" si="60"/>
        <v>0</v>
      </c>
      <c r="N75" s="19">
        <f t="shared" si="60"/>
        <v>0</v>
      </c>
      <c r="O75" s="21">
        <f t="shared" si="55"/>
        <v>1275</v>
      </c>
      <c r="P75" s="19">
        <f t="shared" ref="P75:U75" si="61">P76+P78+P80+P82</f>
        <v>730</v>
      </c>
      <c r="Q75" s="19">
        <f t="shared" si="61"/>
        <v>0</v>
      </c>
      <c r="R75" s="19">
        <f t="shared" si="61"/>
        <v>545</v>
      </c>
      <c r="S75" s="19">
        <f t="shared" si="61"/>
        <v>0</v>
      </c>
      <c r="T75" s="19">
        <f t="shared" si="61"/>
        <v>0</v>
      </c>
      <c r="U75" s="19">
        <f t="shared" si="61"/>
        <v>0</v>
      </c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</row>
    <row r="76" spans="1:55" s="26" customFormat="1" ht="15.95" customHeight="1" x14ac:dyDescent="0.3">
      <c r="A76" s="23"/>
      <c r="B76" s="23"/>
      <c r="C76" s="23">
        <v>3292</v>
      </c>
      <c r="D76" s="23"/>
      <c r="E76" s="24" t="s">
        <v>81</v>
      </c>
      <c r="F76" s="25">
        <f>SUM(F77)</f>
        <v>0</v>
      </c>
      <c r="G76" s="35">
        <f>SUM(G77)</f>
        <v>0</v>
      </c>
      <c r="H76" s="27">
        <f t="shared" si="54"/>
        <v>730</v>
      </c>
      <c r="I76" s="25">
        <f t="shared" ref="I76:N76" si="62">SUM(I77)</f>
        <v>730</v>
      </c>
      <c r="J76" s="25">
        <f t="shared" si="62"/>
        <v>0</v>
      </c>
      <c r="K76" s="25">
        <f t="shared" si="62"/>
        <v>0</v>
      </c>
      <c r="L76" s="25">
        <f t="shared" si="62"/>
        <v>0</v>
      </c>
      <c r="M76" s="25">
        <f t="shared" si="62"/>
        <v>0</v>
      </c>
      <c r="N76" s="25">
        <f t="shared" si="62"/>
        <v>0</v>
      </c>
      <c r="O76" s="27">
        <f t="shared" si="55"/>
        <v>730</v>
      </c>
      <c r="P76" s="25">
        <f t="shared" ref="P76:U76" si="63">SUM(P77)</f>
        <v>730</v>
      </c>
      <c r="Q76" s="25">
        <f t="shared" si="63"/>
        <v>0</v>
      </c>
      <c r="R76" s="25">
        <f t="shared" si="63"/>
        <v>0</v>
      </c>
      <c r="S76" s="25">
        <f t="shared" si="63"/>
        <v>0</v>
      </c>
      <c r="T76" s="25">
        <f t="shared" si="63"/>
        <v>0</v>
      </c>
      <c r="U76" s="25">
        <f t="shared" si="63"/>
        <v>0</v>
      </c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</row>
    <row r="77" spans="1:55" s="16" customFormat="1" ht="15.95" customHeight="1" x14ac:dyDescent="0.3">
      <c r="A77" s="28"/>
      <c r="B77" s="28"/>
      <c r="C77" s="29"/>
      <c r="D77" s="28">
        <v>32922</v>
      </c>
      <c r="E77" s="36" t="s">
        <v>82</v>
      </c>
      <c r="H77" s="32">
        <f t="shared" si="54"/>
        <v>730</v>
      </c>
      <c r="I77" s="31">
        <v>730</v>
      </c>
      <c r="J77" s="31"/>
      <c r="K77" s="31"/>
      <c r="L77" s="31"/>
      <c r="M77" s="31"/>
      <c r="N77" s="31"/>
      <c r="O77" s="32">
        <f t="shared" si="55"/>
        <v>730</v>
      </c>
      <c r="P77" s="31">
        <v>730</v>
      </c>
      <c r="Q77" s="31"/>
      <c r="R77" s="31"/>
      <c r="S77" s="31"/>
      <c r="T77" s="31"/>
      <c r="U77" s="31"/>
    </row>
    <row r="78" spans="1:55" s="26" customFormat="1" ht="15.95" customHeight="1" x14ac:dyDescent="0.3">
      <c r="A78" s="23"/>
      <c r="B78" s="23"/>
      <c r="C78" s="23">
        <v>3293</v>
      </c>
      <c r="D78" s="23"/>
      <c r="E78" s="24" t="s">
        <v>83</v>
      </c>
      <c r="F78" s="25">
        <v>0</v>
      </c>
      <c r="G78" s="35">
        <v>0</v>
      </c>
      <c r="H78" s="27">
        <f t="shared" si="54"/>
        <v>212</v>
      </c>
      <c r="I78" s="25">
        <f t="shared" ref="I78:N78" si="64">SUM(I79)</f>
        <v>0</v>
      </c>
      <c r="J78" s="25">
        <f t="shared" si="64"/>
        <v>0</v>
      </c>
      <c r="K78" s="25">
        <f t="shared" si="64"/>
        <v>212</v>
      </c>
      <c r="L78" s="25">
        <f t="shared" si="64"/>
        <v>0</v>
      </c>
      <c r="M78" s="25">
        <f t="shared" si="64"/>
        <v>0</v>
      </c>
      <c r="N78" s="25">
        <f t="shared" si="64"/>
        <v>0</v>
      </c>
      <c r="O78" s="27">
        <f t="shared" si="55"/>
        <v>212</v>
      </c>
      <c r="P78" s="25">
        <f t="shared" ref="P78:U78" si="65">SUM(P79)</f>
        <v>0</v>
      </c>
      <c r="Q78" s="25">
        <f t="shared" si="65"/>
        <v>0</v>
      </c>
      <c r="R78" s="25">
        <f t="shared" si="65"/>
        <v>212</v>
      </c>
      <c r="S78" s="25">
        <f t="shared" si="65"/>
        <v>0</v>
      </c>
      <c r="T78" s="25">
        <f t="shared" si="65"/>
        <v>0</v>
      </c>
      <c r="U78" s="25">
        <f t="shared" si="65"/>
        <v>0</v>
      </c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</row>
    <row r="79" spans="1:55" s="16" customFormat="1" ht="15.95" customHeight="1" x14ac:dyDescent="0.3">
      <c r="A79" s="28"/>
      <c r="B79" s="28"/>
      <c r="C79" s="29"/>
      <c r="D79" s="28">
        <v>32931</v>
      </c>
      <c r="E79" s="36" t="s">
        <v>83</v>
      </c>
      <c r="H79" s="32">
        <f t="shared" si="54"/>
        <v>212</v>
      </c>
      <c r="I79" s="31"/>
      <c r="J79" s="31"/>
      <c r="K79" s="31">
        <v>212</v>
      </c>
      <c r="L79" s="37"/>
      <c r="M79" s="37"/>
      <c r="N79" s="37"/>
      <c r="O79" s="32">
        <f t="shared" si="55"/>
        <v>212</v>
      </c>
      <c r="P79" s="31"/>
      <c r="Q79" s="31"/>
      <c r="R79" s="31">
        <v>212</v>
      </c>
      <c r="S79" s="31"/>
      <c r="T79" s="31"/>
      <c r="U79" s="31"/>
    </row>
    <row r="80" spans="1:55" s="26" customFormat="1" ht="15.95" customHeight="1" x14ac:dyDescent="0.3">
      <c r="A80" s="23"/>
      <c r="B80" s="23"/>
      <c r="C80" s="23">
        <v>3294</v>
      </c>
      <c r="D80" s="23"/>
      <c r="E80" s="24" t="s">
        <v>84</v>
      </c>
      <c r="F80" s="25">
        <v>0</v>
      </c>
      <c r="G80" s="35">
        <v>0</v>
      </c>
      <c r="H80" s="27">
        <f t="shared" si="54"/>
        <v>0</v>
      </c>
      <c r="I80" s="25">
        <f t="shared" ref="I80:N80" si="66">SUM(I81)</f>
        <v>0</v>
      </c>
      <c r="J80" s="25">
        <f t="shared" si="66"/>
        <v>0</v>
      </c>
      <c r="K80" s="25">
        <f t="shared" si="66"/>
        <v>0</v>
      </c>
      <c r="L80" s="25">
        <f t="shared" si="66"/>
        <v>0</v>
      </c>
      <c r="M80" s="25">
        <f t="shared" si="66"/>
        <v>0</v>
      </c>
      <c r="N80" s="25">
        <f t="shared" si="66"/>
        <v>0</v>
      </c>
      <c r="O80" s="27">
        <f t="shared" si="55"/>
        <v>0</v>
      </c>
      <c r="P80" s="25">
        <f t="shared" ref="P80:U80" si="67">SUM(P81)</f>
        <v>0</v>
      </c>
      <c r="Q80" s="25">
        <f t="shared" si="67"/>
        <v>0</v>
      </c>
      <c r="R80" s="25">
        <f t="shared" si="67"/>
        <v>0</v>
      </c>
      <c r="S80" s="25">
        <f t="shared" si="67"/>
        <v>0</v>
      </c>
      <c r="T80" s="25">
        <f t="shared" si="67"/>
        <v>0</v>
      </c>
      <c r="U80" s="25">
        <f t="shared" si="67"/>
        <v>0</v>
      </c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</row>
    <row r="81" spans="1:55" s="16" customFormat="1" ht="15.95" customHeight="1" x14ac:dyDescent="0.3">
      <c r="A81" s="28"/>
      <c r="B81" s="28"/>
      <c r="C81" s="29"/>
      <c r="D81" s="28">
        <v>32941</v>
      </c>
      <c r="E81" s="36" t="s">
        <v>85</v>
      </c>
      <c r="H81" s="32">
        <f t="shared" si="54"/>
        <v>0</v>
      </c>
      <c r="I81" s="31"/>
      <c r="J81" s="31"/>
      <c r="K81" s="31">
        <v>0</v>
      </c>
      <c r="L81" s="31"/>
      <c r="M81" s="31"/>
      <c r="N81" s="31"/>
      <c r="O81" s="32">
        <f t="shared" si="55"/>
        <v>0</v>
      </c>
      <c r="P81" s="31"/>
      <c r="Q81" s="31"/>
      <c r="R81" s="31"/>
      <c r="S81" s="31"/>
      <c r="T81" s="31"/>
      <c r="U81" s="31"/>
    </row>
    <row r="82" spans="1:55" s="26" customFormat="1" ht="15.95" customHeight="1" x14ac:dyDescent="0.3">
      <c r="A82" s="23"/>
      <c r="B82" s="23"/>
      <c r="C82" s="23">
        <v>3299</v>
      </c>
      <c r="D82" s="23"/>
      <c r="E82" s="24" t="s">
        <v>80</v>
      </c>
      <c r="F82" s="25">
        <f>SUM(F83)</f>
        <v>0</v>
      </c>
      <c r="G82" s="35">
        <f>SUM(G83)</f>
        <v>0</v>
      </c>
      <c r="H82" s="27">
        <f t="shared" si="54"/>
        <v>133</v>
      </c>
      <c r="I82" s="25">
        <f t="shared" ref="I82:N82" si="68">SUM(I83)</f>
        <v>0</v>
      </c>
      <c r="J82" s="25">
        <f t="shared" si="68"/>
        <v>0</v>
      </c>
      <c r="K82" s="25">
        <f t="shared" si="68"/>
        <v>133</v>
      </c>
      <c r="L82" s="25">
        <f t="shared" si="68"/>
        <v>0</v>
      </c>
      <c r="M82" s="25">
        <f t="shared" si="68"/>
        <v>0</v>
      </c>
      <c r="N82" s="25">
        <f t="shared" si="68"/>
        <v>0</v>
      </c>
      <c r="O82" s="27">
        <f t="shared" si="55"/>
        <v>333</v>
      </c>
      <c r="P82" s="25">
        <f t="shared" ref="P82:U82" si="69">SUM(P83)</f>
        <v>0</v>
      </c>
      <c r="Q82" s="25">
        <f t="shared" si="69"/>
        <v>0</v>
      </c>
      <c r="R82" s="25">
        <f t="shared" si="69"/>
        <v>333</v>
      </c>
      <c r="S82" s="25">
        <f t="shared" si="69"/>
        <v>0</v>
      </c>
      <c r="T82" s="25">
        <f t="shared" si="69"/>
        <v>0</v>
      </c>
      <c r="U82" s="25">
        <f t="shared" si="69"/>
        <v>0</v>
      </c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</row>
    <row r="83" spans="1:55" s="16" customFormat="1" ht="15.95" customHeight="1" x14ac:dyDescent="0.3">
      <c r="A83" s="28"/>
      <c r="B83" s="28"/>
      <c r="C83" s="29"/>
      <c r="D83" s="28">
        <v>32999</v>
      </c>
      <c r="E83" s="36" t="s">
        <v>80</v>
      </c>
      <c r="H83" s="32">
        <f t="shared" si="54"/>
        <v>133</v>
      </c>
      <c r="I83" s="31"/>
      <c r="J83" s="31"/>
      <c r="K83" s="31">
        <v>133</v>
      </c>
      <c r="L83" s="37"/>
      <c r="M83" s="37"/>
      <c r="N83" s="37"/>
      <c r="O83" s="32">
        <f t="shared" si="55"/>
        <v>333</v>
      </c>
      <c r="P83" s="31"/>
      <c r="Q83" s="31"/>
      <c r="R83" s="31">
        <v>333</v>
      </c>
      <c r="S83" s="31"/>
      <c r="T83" s="31"/>
      <c r="U83" s="31"/>
    </row>
    <row r="84" spans="1:55" s="42" customFormat="1" ht="15.95" customHeight="1" x14ac:dyDescent="0.3">
      <c r="A84" s="11">
        <v>34</v>
      </c>
      <c r="B84" s="11"/>
      <c r="C84" s="11"/>
      <c r="D84" s="11"/>
      <c r="E84" s="12" t="s">
        <v>5</v>
      </c>
      <c r="F84" s="39">
        <f>F85</f>
        <v>0</v>
      </c>
      <c r="G84" s="40">
        <f>G85</f>
        <v>0</v>
      </c>
      <c r="H84" s="41">
        <f t="shared" si="54"/>
        <v>730</v>
      </c>
      <c r="I84" s="39">
        <f t="shared" ref="I84:N85" si="70">I85</f>
        <v>730</v>
      </c>
      <c r="J84" s="39">
        <f t="shared" si="70"/>
        <v>0</v>
      </c>
      <c r="K84" s="39">
        <f t="shared" si="70"/>
        <v>0</v>
      </c>
      <c r="L84" s="39">
        <f t="shared" si="70"/>
        <v>0</v>
      </c>
      <c r="M84" s="39">
        <f t="shared" si="70"/>
        <v>0</v>
      </c>
      <c r="N84" s="39">
        <f t="shared" si="70"/>
        <v>0</v>
      </c>
      <c r="O84" s="41">
        <f t="shared" si="55"/>
        <v>730</v>
      </c>
      <c r="P84" s="39">
        <f t="shared" ref="P84:U85" si="71">P85</f>
        <v>730</v>
      </c>
      <c r="Q84" s="39">
        <f t="shared" si="71"/>
        <v>0</v>
      </c>
      <c r="R84" s="39">
        <f t="shared" si="71"/>
        <v>0</v>
      </c>
      <c r="S84" s="39">
        <f t="shared" si="71"/>
        <v>0</v>
      </c>
      <c r="T84" s="39">
        <f t="shared" si="71"/>
        <v>0</v>
      </c>
      <c r="U84" s="39">
        <f t="shared" si="71"/>
        <v>0</v>
      </c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</row>
    <row r="85" spans="1:55" s="20" customFormat="1" ht="15.95" customHeight="1" x14ac:dyDescent="0.3">
      <c r="A85" s="17"/>
      <c r="B85" s="17">
        <v>343</v>
      </c>
      <c r="C85" s="17"/>
      <c r="D85" s="17"/>
      <c r="E85" s="18" t="s">
        <v>86</v>
      </c>
      <c r="F85" s="43"/>
      <c r="G85" s="44"/>
      <c r="H85" s="45">
        <f t="shared" si="54"/>
        <v>730</v>
      </c>
      <c r="I85" s="43">
        <f t="shared" si="70"/>
        <v>730</v>
      </c>
      <c r="J85" s="43">
        <f t="shared" si="70"/>
        <v>0</v>
      </c>
      <c r="K85" s="43">
        <f t="shared" si="70"/>
        <v>0</v>
      </c>
      <c r="L85" s="43">
        <f t="shared" si="70"/>
        <v>0</v>
      </c>
      <c r="M85" s="43">
        <f t="shared" si="70"/>
        <v>0</v>
      </c>
      <c r="N85" s="43">
        <f t="shared" si="70"/>
        <v>0</v>
      </c>
      <c r="O85" s="45">
        <f t="shared" si="55"/>
        <v>730</v>
      </c>
      <c r="P85" s="43">
        <f t="shared" si="71"/>
        <v>730</v>
      </c>
      <c r="Q85" s="43">
        <f t="shared" si="71"/>
        <v>0</v>
      </c>
      <c r="R85" s="43">
        <f t="shared" si="71"/>
        <v>0</v>
      </c>
      <c r="S85" s="43">
        <f t="shared" si="71"/>
        <v>0</v>
      </c>
      <c r="T85" s="43">
        <f t="shared" si="71"/>
        <v>0</v>
      </c>
      <c r="U85" s="43">
        <f t="shared" si="71"/>
        <v>0</v>
      </c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</row>
    <row r="86" spans="1:55" s="26" customFormat="1" ht="15.95" customHeight="1" x14ac:dyDescent="0.3">
      <c r="A86" s="23"/>
      <c r="B86" s="23"/>
      <c r="C86" s="23">
        <v>3431</v>
      </c>
      <c r="D86" s="23"/>
      <c r="E86" s="24" t="s">
        <v>87</v>
      </c>
      <c r="F86" s="25"/>
      <c r="G86" s="35"/>
      <c r="H86" s="27">
        <f t="shared" si="54"/>
        <v>730</v>
      </c>
      <c r="I86" s="25">
        <f t="shared" ref="I86:N86" si="72">SUM(I87)</f>
        <v>730</v>
      </c>
      <c r="J86" s="25">
        <f t="shared" si="72"/>
        <v>0</v>
      </c>
      <c r="K86" s="25">
        <f t="shared" si="72"/>
        <v>0</v>
      </c>
      <c r="L86" s="25">
        <f t="shared" si="72"/>
        <v>0</v>
      </c>
      <c r="M86" s="25">
        <f t="shared" si="72"/>
        <v>0</v>
      </c>
      <c r="N86" s="25">
        <f t="shared" si="72"/>
        <v>0</v>
      </c>
      <c r="O86" s="27">
        <f t="shared" si="55"/>
        <v>730</v>
      </c>
      <c r="P86" s="25">
        <f t="shared" ref="P86:U86" si="73">SUM(P87)</f>
        <v>730</v>
      </c>
      <c r="Q86" s="25">
        <f t="shared" si="73"/>
        <v>0</v>
      </c>
      <c r="R86" s="25">
        <f t="shared" si="73"/>
        <v>0</v>
      </c>
      <c r="S86" s="25">
        <f t="shared" si="73"/>
        <v>0</v>
      </c>
      <c r="T86" s="25">
        <f t="shared" si="73"/>
        <v>0</v>
      </c>
      <c r="U86" s="25">
        <f t="shared" si="73"/>
        <v>0</v>
      </c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</row>
    <row r="87" spans="1:55" s="16" customFormat="1" ht="15.95" customHeight="1" x14ac:dyDescent="0.3">
      <c r="A87" s="28"/>
      <c r="B87" s="28"/>
      <c r="C87" s="29"/>
      <c r="D87" s="28">
        <v>34311</v>
      </c>
      <c r="E87" s="36" t="s">
        <v>88</v>
      </c>
      <c r="H87" s="32">
        <f t="shared" si="54"/>
        <v>730</v>
      </c>
      <c r="I87" s="31">
        <v>730</v>
      </c>
      <c r="J87" s="31"/>
      <c r="K87" s="31"/>
      <c r="L87" s="31"/>
      <c r="M87" s="31"/>
      <c r="N87" s="31"/>
      <c r="O87" s="32">
        <f t="shared" si="55"/>
        <v>730</v>
      </c>
      <c r="P87" s="31">
        <v>730</v>
      </c>
      <c r="Q87" s="31"/>
      <c r="R87" s="31"/>
      <c r="S87" s="31"/>
      <c r="T87" s="31"/>
      <c r="U87" s="31"/>
    </row>
    <row r="88" spans="1:55" s="42" customFormat="1" ht="18.75" x14ac:dyDescent="0.3">
      <c r="A88" s="11">
        <v>42</v>
      </c>
      <c r="B88" s="11"/>
      <c r="C88" s="11"/>
      <c r="D88" s="11"/>
      <c r="E88" s="12" t="s">
        <v>89</v>
      </c>
      <c r="F88" s="39">
        <f>F89</f>
        <v>0</v>
      </c>
      <c r="G88" s="40">
        <f>G89</f>
        <v>0</v>
      </c>
      <c r="H88" s="41">
        <f t="shared" si="54"/>
        <v>16655</v>
      </c>
      <c r="I88" s="39">
        <f>I89+I95+I98</f>
        <v>9290</v>
      </c>
      <c r="J88" s="39">
        <f>J89+J95+J98</f>
        <v>0</v>
      </c>
      <c r="K88" s="39">
        <f>K89+K95+K98</f>
        <v>530</v>
      </c>
      <c r="L88" s="39">
        <f>L89+L95+L98</f>
        <v>6835</v>
      </c>
      <c r="M88" s="39">
        <f>M89</f>
        <v>0</v>
      </c>
      <c r="N88" s="39">
        <f>N89</f>
        <v>0</v>
      </c>
      <c r="O88" s="41">
        <f t="shared" si="55"/>
        <v>15528</v>
      </c>
      <c r="P88" s="39">
        <f>P89+P95+P98</f>
        <v>9290</v>
      </c>
      <c r="Q88" s="39">
        <f>Q89+Q95+Q98</f>
        <v>0</v>
      </c>
      <c r="R88" s="39">
        <f>R89+R95+R98</f>
        <v>730</v>
      </c>
      <c r="S88" s="39">
        <f>S89+S95+S98</f>
        <v>5508</v>
      </c>
      <c r="T88" s="39">
        <f>T89</f>
        <v>0</v>
      </c>
      <c r="U88" s="39">
        <f>U89</f>
        <v>0</v>
      </c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</row>
    <row r="89" spans="1:55" s="20" customFormat="1" ht="18.75" x14ac:dyDescent="0.3">
      <c r="A89" s="17"/>
      <c r="B89" s="17">
        <v>422</v>
      </c>
      <c r="C89" s="17"/>
      <c r="D89" s="17"/>
      <c r="E89" s="18" t="s">
        <v>90</v>
      </c>
      <c r="F89" s="43"/>
      <c r="G89" s="44"/>
      <c r="H89" s="45">
        <f t="shared" si="54"/>
        <v>1791</v>
      </c>
      <c r="I89" s="43">
        <f t="shared" ref="I89:N89" si="74">I90+I93</f>
        <v>1327</v>
      </c>
      <c r="J89" s="43">
        <f t="shared" si="74"/>
        <v>0</v>
      </c>
      <c r="K89" s="43">
        <f t="shared" si="74"/>
        <v>464</v>
      </c>
      <c r="L89" s="43">
        <f t="shared" si="74"/>
        <v>0</v>
      </c>
      <c r="M89" s="43">
        <f t="shared" si="74"/>
        <v>0</v>
      </c>
      <c r="N89" s="43">
        <f t="shared" si="74"/>
        <v>0</v>
      </c>
      <c r="O89" s="45">
        <f t="shared" si="55"/>
        <v>1991</v>
      </c>
      <c r="P89" s="43">
        <f t="shared" ref="P89:U89" si="75">P90+P93</f>
        <v>1327</v>
      </c>
      <c r="Q89" s="43">
        <f t="shared" si="75"/>
        <v>0</v>
      </c>
      <c r="R89" s="43">
        <f t="shared" si="75"/>
        <v>664</v>
      </c>
      <c r="S89" s="43">
        <f t="shared" si="75"/>
        <v>0</v>
      </c>
      <c r="T89" s="43">
        <f t="shared" si="75"/>
        <v>0</v>
      </c>
      <c r="U89" s="43">
        <f t="shared" si="75"/>
        <v>0</v>
      </c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</row>
    <row r="90" spans="1:55" s="26" customFormat="1" ht="18.75" x14ac:dyDescent="0.3">
      <c r="A90" s="23"/>
      <c r="B90" s="23"/>
      <c r="C90" s="23">
        <v>4221</v>
      </c>
      <c r="D90" s="23"/>
      <c r="E90" s="24" t="s">
        <v>91</v>
      </c>
      <c r="H90" s="48">
        <f t="shared" si="54"/>
        <v>1725</v>
      </c>
      <c r="I90" s="47">
        <f t="shared" ref="I90:N90" si="76">SUM(I91:I92)</f>
        <v>1327</v>
      </c>
      <c r="J90" s="47">
        <f t="shared" si="76"/>
        <v>0</v>
      </c>
      <c r="K90" s="47">
        <f t="shared" si="76"/>
        <v>398</v>
      </c>
      <c r="L90" s="25">
        <f t="shared" si="76"/>
        <v>0</v>
      </c>
      <c r="M90" s="25">
        <f t="shared" si="76"/>
        <v>0</v>
      </c>
      <c r="N90" s="25">
        <f t="shared" si="76"/>
        <v>0</v>
      </c>
      <c r="O90" s="48">
        <f t="shared" si="55"/>
        <v>1925</v>
      </c>
      <c r="P90" s="47">
        <f t="shared" ref="P90:U90" si="77">SUM(P91:P92)</f>
        <v>1327</v>
      </c>
      <c r="Q90" s="47">
        <f t="shared" si="77"/>
        <v>0</v>
      </c>
      <c r="R90" s="47">
        <f t="shared" si="77"/>
        <v>598</v>
      </c>
      <c r="S90" s="25">
        <f t="shared" si="77"/>
        <v>0</v>
      </c>
      <c r="T90" s="25">
        <f t="shared" si="77"/>
        <v>0</v>
      </c>
      <c r="U90" s="25">
        <f t="shared" si="77"/>
        <v>0</v>
      </c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</row>
    <row r="91" spans="1:55" s="16" customFormat="1" ht="18.75" x14ac:dyDescent="0.3">
      <c r="A91" s="28"/>
      <c r="B91" s="28"/>
      <c r="C91" s="29"/>
      <c r="D91" s="28">
        <v>42211</v>
      </c>
      <c r="E91" s="36" t="s">
        <v>92</v>
      </c>
      <c r="H91" s="51">
        <f t="shared" si="54"/>
        <v>530</v>
      </c>
      <c r="I91" s="50">
        <v>265</v>
      </c>
      <c r="J91" s="49"/>
      <c r="K91" s="49">
        <v>265</v>
      </c>
      <c r="L91" s="49"/>
      <c r="M91" s="49"/>
      <c r="N91" s="49"/>
      <c r="O91" s="51">
        <f t="shared" si="55"/>
        <v>730</v>
      </c>
      <c r="P91" s="50">
        <v>265</v>
      </c>
      <c r="Q91" s="49"/>
      <c r="R91" s="49">
        <v>465</v>
      </c>
      <c r="S91" s="49"/>
      <c r="T91" s="49"/>
      <c r="U91" s="49"/>
    </row>
    <row r="92" spans="1:55" s="16" customFormat="1" ht="18.75" x14ac:dyDescent="0.3">
      <c r="A92" s="28"/>
      <c r="B92" s="28"/>
      <c r="C92" s="29"/>
      <c r="D92" s="28">
        <v>42212</v>
      </c>
      <c r="E92" s="36" t="s">
        <v>93</v>
      </c>
      <c r="H92" s="51">
        <f t="shared" si="54"/>
        <v>1195</v>
      </c>
      <c r="I92" s="50">
        <v>1062</v>
      </c>
      <c r="J92" s="49"/>
      <c r="K92" s="49">
        <v>133</v>
      </c>
      <c r="L92" s="49"/>
      <c r="M92" s="49"/>
      <c r="N92" s="49"/>
      <c r="O92" s="51">
        <f t="shared" si="55"/>
        <v>1195</v>
      </c>
      <c r="P92" s="50">
        <v>1062</v>
      </c>
      <c r="Q92" s="49"/>
      <c r="R92" s="49">
        <v>133</v>
      </c>
      <c r="S92" s="49"/>
      <c r="T92" s="49"/>
      <c r="U92" s="49"/>
    </row>
    <row r="93" spans="1:55" s="26" customFormat="1" ht="18.75" x14ac:dyDescent="0.3">
      <c r="A93" s="23"/>
      <c r="B93" s="23"/>
      <c r="C93" s="23">
        <v>4227</v>
      </c>
      <c r="D93" s="23"/>
      <c r="E93" s="24" t="s">
        <v>94</v>
      </c>
      <c r="H93" s="48">
        <f t="shared" si="54"/>
        <v>66</v>
      </c>
      <c r="I93" s="47">
        <f t="shared" ref="I93:N93" si="78">I94</f>
        <v>0</v>
      </c>
      <c r="J93" s="47">
        <f t="shared" si="78"/>
        <v>0</v>
      </c>
      <c r="K93" s="47">
        <f t="shared" si="78"/>
        <v>66</v>
      </c>
      <c r="L93" s="47">
        <f t="shared" si="78"/>
        <v>0</v>
      </c>
      <c r="M93" s="47">
        <f t="shared" si="78"/>
        <v>0</v>
      </c>
      <c r="N93" s="47">
        <f t="shared" si="78"/>
        <v>0</v>
      </c>
      <c r="O93" s="48">
        <f t="shared" si="55"/>
        <v>66</v>
      </c>
      <c r="P93" s="47">
        <f t="shared" ref="P93:U93" si="79">P94</f>
        <v>0</v>
      </c>
      <c r="Q93" s="47">
        <f t="shared" si="79"/>
        <v>0</v>
      </c>
      <c r="R93" s="47">
        <f t="shared" si="79"/>
        <v>66</v>
      </c>
      <c r="S93" s="47">
        <f t="shared" si="79"/>
        <v>0</v>
      </c>
      <c r="T93" s="47">
        <f t="shared" si="79"/>
        <v>0</v>
      </c>
      <c r="U93" s="47">
        <f t="shared" si="79"/>
        <v>0</v>
      </c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</row>
    <row r="94" spans="1:55" s="16" customFormat="1" ht="18.75" x14ac:dyDescent="0.3">
      <c r="A94" s="28"/>
      <c r="B94" s="28"/>
      <c r="C94" s="29"/>
      <c r="D94" s="28">
        <v>42271</v>
      </c>
      <c r="E94" s="36" t="s">
        <v>95</v>
      </c>
      <c r="H94" s="51">
        <f t="shared" si="54"/>
        <v>66</v>
      </c>
      <c r="I94" s="50"/>
      <c r="J94" s="49"/>
      <c r="K94" s="49">
        <v>66</v>
      </c>
      <c r="L94" s="49"/>
      <c r="M94" s="49"/>
      <c r="N94" s="49"/>
      <c r="O94" s="51">
        <f t="shared" si="55"/>
        <v>66</v>
      </c>
      <c r="P94" s="50"/>
      <c r="Q94" s="49"/>
      <c r="R94" s="49">
        <v>66</v>
      </c>
      <c r="S94" s="49"/>
      <c r="T94" s="49"/>
      <c r="U94" s="49"/>
    </row>
    <row r="95" spans="1:55" s="20" customFormat="1" ht="18.75" x14ac:dyDescent="0.3">
      <c r="A95" s="17"/>
      <c r="B95" s="17">
        <v>424</v>
      </c>
      <c r="C95" s="17"/>
      <c r="D95" s="17"/>
      <c r="E95" s="38" t="s">
        <v>96</v>
      </c>
      <c r="H95" s="45">
        <f t="shared" si="54"/>
        <v>14599</v>
      </c>
      <c r="I95" s="43">
        <f t="shared" ref="I95:N95" si="80">I96</f>
        <v>7963</v>
      </c>
      <c r="J95" s="43">
        <f t="shared" si="80"/>
        <v>0</v>
      </c>
      <c r="K95" s="43">
        <f t="shared" si="80"/>
        <v>66</v>
      </c>
      <c r="L95" s="43">
        <f t="shared" si="80"/>
        <v>6570</v>
      </c>
      <c r="M95" s="43">
        <f t="shared" si="80"/>
        <v>0</v>
      </c>
      <c r="N95" s="43">
        <f t="shared" si="80"/>
        <v>0</v>
      </c>
      <c r="O95" s="45">
        <f t="shared" si="55"/>
        <v>13422</v>
      </c>
      <c r="P95" s="43">
        <f t="shared" ref="P95:U95" si="81">P96</f>
        <v>7963</v>
      </c>
      <c r="Q95" s="43">
        <f t="shared" si="81"/>
        <v>0</v>
      </c>
      <c r="R95" s="43">
        <f t="shared" si="81"/>
        <v>66</v>
      </c>
      <c r="S95" s="43">
        <f t="shared" si="81"/>
        <v>5393</v>
      </c>
      <c r="T95" s="43">
        <f t="shared" si="81"/>
        <v>0</v>
      </c>
      <c r="U95" s="43">
        <f t="shared" si="81"/>
        <v>0</v>
      </c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</row>
    <row r="96" spans="1:55" s="26" customFormat="1" ht="18.75" x14ac:dyDescent="0.3">
      <c r="A96" s="23"/>
      <c r="B96" s="23"/>
      <c r="C96" s="23">
        <v>4241</v>
      </c>
      <c r="D96" s="23"/>
      <c r="E96" s="52" t="s">
        <v>97</v>
      </c>
      <c r="H96" s="48">
        <f t="shared" si="54"/>
        <v>14599</v>
      </c>
      <c r="I96" s="46">
        <f t="shared" ref="I96:N96" si="82">SUM(I97)</f>
        <v>7963</v>
      </c>
      <c r="J96" s="46">
        <f t="shared" si="82"/>
        <v>0</v>
      </c>
      <c r="K96" s="46">
        <f t="shared" si="82"/>
        <v>66</v>
      </c>
      <c r="L96" s="46">
        <f t="shared" si="82"/>
        <v>6570</v>
      </c>
      <c r="M96" s="46">
        <f t="shared" si="82"/>
        <v>0</v>
      </c>
      <c r="N96" s="46">
        <f t="shared" si="82"/>
        <v>0</v>
      </c>
      <c r="O96" s="48">
        <f t="shared" si="55"/>
        <v>13422</v>
      </c>
      <c r="P96" s="46">
        <f t="shared" ref="P96:U96" si="83">SUM(P97)</f>
        <v>7963</v>
      </c>
      <c r="Q96" s="46">
        <f t="shared" si="83"/>
        <v>0</v>
      </c>
      <c r="R96" s="46">
        <f t="shared" si="83"/>
        <v>66</v>
      </c>
      <c r="S96" s="46">
        <f t="shared" si="83"/>
        <v>5393</v>
      </c>
      <c r="T96" s="46">
        <f t="shared" si="83"/>
        <v>0</v>
      </c>
      <c r="U96" s="46">
        <f t="shared" si="83"/>
        <v>0</v>
      </c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</row>
    <row r="97" spans="1:55" s="16" customFormat="1" ht="18.75" x14ac:dyDescent="0.3">
      <c r="A97" s="28"/>
      <c r="B97" s="28"/>
      <c r="C97" s="29"/>
      <c r="D97" s="28">
        <v>42411</v>
      </c>
      <c r="E97" s="36" t="s">
        <v>97</v>
      </c>
      <c r="H97" s="51">
        <f t="shared" si="54"/>
        <v>14599</v>
      </c>
      <c r="I97" s="50">
        <v>7963</v>
      </c>
      <c r="J97" s="49"/>
      <c r="K97" s="49">
        <v>66</v>
      </c>
      <c r="L97" s="49">
        <v>6570</v>
      </c>
      <c r="M97" s="49"/>
      <c r="N97" s="49"/>
      <c r="O97" s="51">
        <f t="shared" si="55"/>
        <v>13422</v>
      </c>
      <c r="P97" s="50">
        <v>7963</v>
      </c>
      <c r="Q97" s="49"/>
      <c r="R97" s="49">
        <v>66</v>
      </c>
      <c r="S97" s="49">
        <v>5393</v>
      </c>
      <c r="T97" s="49"/>
      <c r="U97" s="49"/>
    </row>
    <row r="98" spans="1:55" s="20" customFormat="1" ht="18.75" x14ac:dyDescent="0.3">
      <c r="A98" s="17"/>
      <c r="B98" s="17">
        <v>426</v>
      </c>
      <c r="C98" s="17"/>
      <c r="D98" s="17"/>
      <c r="E98" s="38" t="s">
        <v>98</v>
      </c>
      <c r="H98" s="45">
        <f t="shared" si="54"/>
        <v>265</v>
      </c>
      <c r="I98" s="43">
        <f t="shared" ref="I98:N99" si="84">I99</f>
        <v>0</v>
      </c>
      <c r="J98" s="43">
        <f t="shared" si="84"/>
        <v>0</v>
      </c>
      <c r="K98" s="43">
        <f t="shared" si="84"/>
        <v>0</v>
      </c>
      <c r="L98" s="43">
        <f t="shared" si="84"/>
        <v>265</v>
      </c>
      <c r="M98" s="43">
        <f t="shared" si="84"/>
        <v>0</v>
      </c>
      <c r="N98" s="43">
        <f t="shared" si="84"/>
        <v>0</v>
      </c>
      <c r="O98" s="45">
        <f t="shared" si="55"/>
        <v>115</v>
      </c>
      <c r="P98" s="43">
        <f t="shared" ref="P98:U99" si="85">P99</f>
        <v>0</v>
      </c>
      <c r="Q98" s="43">
        <f t="shared" si="85"/>
        <v>0</v>
      </c>
      <c r="R98" s="43">
        <f t="shared" si="85"/>
        <v>0</v>
      </c>
      <c r="S98" s="43">
        <f t="shared" si="85"/>
        <v>115</v>
      </c>
      <c r="T98" s="43">
        <f t="shared" si="85"/>
        <v>0</v>
      </c>
      <c r="U98" s="43">
        <f t="shared" si="85"/>
        <v>0</v>
      </c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</row>
    <row r="99" spans="1:55" s="26" customFormat="1" ht="18.75" x14ac:dyDescent="0.3">
      <c r="A99" s="23"/>
      <c r="B99" s="23"/>
      <c r="C99" s="23">
        <v>4263</v>
      </c>
      <c r="D99" s="23"/>
      <c r="E99" s="52" t="s">
        <v>99</v>
      </c>
      <c r="H99" s="48">
        <f t="shared" si="54"/>
        <v>265</v>
      </c>
      <c r="I99" s="46">
        <f t="shared" si="84"/>
        <v>0</v>
      </c>
      <c r="J99" s="46">
        <f t="shared" si="84"/>
        <v>0</v>
      </c>
      <c r="K99" s="46">
        <f t="shared" si="84"/>
        <v>0</v>
      </c>
      <c r="L99" s="46">
        <f t="shared" si="84"/>
        <v>265</v>
      </c>
      <c r="M99" s="46">
        <f t="shared" si="84"/>
        <v>0</v>
      </c>
      <c r="N99" s="46">
        <f t="shared" si="84"/>
        <v>0</v>
      </c>
      <c r="O99" s="48">
        <f t="shared" si="55"/>
        <v>115</v>
      </c>
      <c r="P99" s="46">
        <f t="shared" si="85"/>
        <v>0</v>
      </c>
      <c r="Q99" s="46">
        <f t="shared" si="85"/>
        <v>0</v>
      </c>
      <c r="R99" s="46">
        <f t="shared" si="85"/>
        <v>0</v>
      </c>
      <c r="S99" s="46">
        <f t="shared" si="85"/>
        <v>115</v>
      </c>
      <c r="T99" s="46">
        <f t="shared" si="85"/>
        <v>0</v>
      </c>
      <c r="U99" s="46">
        <f t="shared" si="85"/>
        <v>0</v>
      </c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</row>
    <row r="100" spans="1:55" s="16" customFormat="1" ht="18.75" x14ac:dyDescent="0.3">
      <c r="A100" s="28"/>
      <c r="B100" s="28"/>
      <c r="C100" s="29"/>
      <c r="D100" s="28">
        <v>42632</v>
      </c>
      <c r="E100" s="36" t="s">
        <v>100</v>
      </c>
      <c r="H100" s="51">
        <f t="shared" si="54"/>
        <v>265</v>
      </c>
      <c r="I100" s="50"/>
      <c r="J100" s="49"/>
      <c r="K100" s="49"/>
      <c r="L100" s="49">
        <v>265</v>
      </c>
      <c r="M100" s="49"/>
      <c r="N100" s="49"/>
      <c r="O100" s="51">
        <f t="shared" si="55"/>
        <v>115</v>
      </c>
      <c r="P100" s="50"/>
      <c r="Q100" s="49"/>
      <c r="R100" s="49"/>
      <c r="S100" s="49">
        <v>115</v>
      </c>
      <c r="T100" s="49"/>
      <c r="U100" s="49"/>
    </row>
    <row r="101" spans="1:55" x14ac:dyDescent="0.2"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1:55" ht="7.5" customHeight="1" x14ac:dyDescent="0.2"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1:55" x14ac:dyDescent="0.2">
      <c r="A103" s="87" t="str">
        <f>Prihodi!A25</f>
        <v>Nadnevak:</v>
      </c>
      <c r="B103" s="55"/>
      <c r="H103" s="55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1:55" x14ac:dyDescent="0.2">
      <c r="A104" s="87" t="str">
        <f>Prihodi!A26</f>
        <v>05.04.2023.</v>
      </c>
      <c r="B104" s="55"/>
      <c r="H104" s="16"/>
      <c r="I104" s="16"/>
      <c r="J104" s="16"/>
      <c r="K104" s="16"/>
      <c r="L104" s="16"/>
      <c r="M104" s="16"/>
      <c r="N104" s="16"/>
      <c r="O104" s="16" t="str">
        <f>Prihodi!G25</f>
        <v>Ravnateljica</v>
      </c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1:55" x14ac:dyDescent="0.2">
      <c r="H105" s="16"/>
      <c r="I105" s="16"/>
      <c r="J105" s="16"/>
      <c r="K105" s="16"/>
      <c r="L105" s="16"/>
      <c r="M105" s="16"/>
      <c r="N105" s="16"/>
      <c r="O105" s="16" t="str">
        <f>Prihodi!G26</f>
        <v>Branka Tuđa Kanceljak</v>
      </c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1:55" x14ac:dyDescent="0.2"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1:55" x14ac:dyDescent="0.2"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1:55" x14ac:dyDescent="0.2"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1:55" x14ac:dyDescent="0.2"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1:55" x14ac:dyDescent="0.2"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1:55" x14ac:dyDescent="0.2"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1:55" x14ac:dyDescent="0.2"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8:55" x14ac:dyDescent="0.2"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8:55" x14ac:dyDescent="0.2"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8:55" x14ac:dyDescent="0.2"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8:55" x14ac:dyDescent="0.2"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8:55" x14ac:dyDescent="0.2"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8:55" x14ac:dyDescent="0.2"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8:55" x14ac:dyDescent="0.2"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8:55" x14ac:dyDescent="0.2"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8:55" x14ac:dyDescent="0.2"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8:55" x14ac:dyDescent="0.2"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</row>
    <row r="123" spans="8:55" x14ac:dyDescent="0.2"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</row>
    <row r="124" spans="8:55" x14ac:dyDescent="0.2"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</row>
    <row r="125" spans="8:55" x14ac:dyDescent="0.2"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</row>
    <row r="126" spans="8:55" x14ac:dyDescent="0.2"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</row>
    <row r="127" spans="8:55" x14ac:dyDescent="0.2"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</row>
    <row r="128" spans="8:55" x14ac:dyDescent="0.2"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</row>
    <row r="129" spans="8:55" x14ac:dyDescent="0.2"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</row>
    <row r="130" spans="8:55" x14ac:dyDescent="0.2"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</row>
    <row r="131" spans="8:55" x14ac:dyDescent="0.2"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</row>
    <row r="132" spans="8:55" x14ac:dyDescent="0.2"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</row>
    <row r="133" spans="8:55" x14ac:dyDescent="0.2"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</row>
    <row r="134" spans="8:55" x14ac:dyDescent="0.2"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</row>
    <row r="135" spans="8:55" x14ac:dyDescent="0.2"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</row>
    <row r="136" spans="8:55" x14ac:dyDescent="0.2"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</row>
    <row r="137" spans="8:55" x14ac:dyDescent="0.2"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</row>
    <row r="138" spans="8:55" x14ac:dyDescent="0.2"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</row>
    <row r="139" spans="8:55" x14ac:dyDescent="0.2"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</row>
    <row r="140" spans="8:55" x14ac:dyDescent="0.2"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</row>
    <row r="141" spans="8:55" x14ac:dyDescent="0.2"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</row>
    <row r="142" spans="8:55" x14ac:dyDescent="0.2"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</row>
    <row r="143" spans="8:55" x14ac:dyDescent="0.2"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</row>
    <row r="144" spans="8:55" x14ac:dyDescent="0.2"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</row>
    <row r="145" spans="8:55" x14ac:dyDescent="0.2"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</row>
    <row r="146" spans="8:55" x14ac:dyDescent="0.2"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</row>
    <row r="147" spans="8:55" x14ac:dyDescent="0.2"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</row>
    <row r="148" spans="8:55" x14ac:dyDescent="0.2"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</row>
    <row r="149" spans="8:55" x14ac:dyDescent="0.2"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</row>
    <row r="150" spans="8:55" x14ac:dyDescent="0.2"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</row>
    <row r="151" spans="8:55" x14ac:dyDescent="0.2"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</row>
    <row r="152" spans="8:55" x14ac:dyDescent="0.2"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</row>
    <row r="153" spans="8:55" x14ac:dyDescent="0.2"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</row>
    <row r="154" spans="8:55" x14ac:dyDescent="0.2"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</row>
    <row r="155" spans="8:55" x14ac:dyDescent="0.2"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</row>
    <row r="156" spans="8:55" x14ac:dyDescent="0.2"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</row>
    <row r="157" spans="8:55" x14ac:dyDescent="0.2"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</row>
    <row r="158" spans="8:55" x14ac:dyDescent="0.2"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</row>
    <row r="159" spans="8:55" x14ac:dyDescent="0.2"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</row>
    <row r="160" spans="8:55" x14ac:dyDescent="0.2"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</row>
    <row r="161" spans="8:55" x14ac:dyDescent="0.2"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</row>
    <row r="162" spans="8:55" x14ac:dyDescent="0.2"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</row>
    <row r="163" spans="8:55" x14ac:dyDescent="0.2"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</row>
    <row r="164" spans="8:55" x14ac:dyDescent="0.2"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</row>
    <row r="165" spans="8:55" x14ac:dyDescent="0.2"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</row>
    <row r="166" spans="8:55" x14ac:dyDescent="0.2"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</row>
    <row r="167" spans="8:55" x14ac:dyDescent="0.2"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</row>
    <row r="168" spans="8:55" x14ac:dyDescent="0.2"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</row>
    <row r="169" spans="8:55" x14ac:dyDescent="0.2"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</row>
    <row r="170" spans="8:55" x14ac:dyDescent="0.2"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</row>
    <row r="171" spans="8:55" x14ac:dyDescent="0.2"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</row>
    <row r="172" spans="8:55" x14ac:dyDescent="0.2"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</row>
    <row r="173" spans="8:55" x14ac:dyDescent="0.2"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</row>
    <row r="174" spans="8:55" x14ac:dyDescent="0.2"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</row>
    <row r="175" spans="8:55" x14ac:dyDescent="0.2"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</row>
    <row r="176" spans="8:55" x14ac:dyDescent="0.2"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</row>
    <row r="177" spans="8:55" x14ac:dyDescent="0.2"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</row>
    <row r="178" spans="8:55" x14ac:dyDescent="0.2"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</row>
    <row r="179" spans="8:55" x14ac:dyDescent="0.2"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</row>
    <row r="180" spans="8:55" x14ac:dyDescent="0.2"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</row>
    <row r="181" spans="8:55" x14ac:dyDescent="0.2"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</row>
    <row r="182" spans="8:55" x14ac:dyDescent="0.2"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</row>
    <row r="183" spans="8:55" x14ac:dyDescent="0.2"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</row>
    <row r="184" spans="8:55" x14ac:dyDescent="0.2"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</row>
    <row r="185" spans="8:55" x14ac:dyDescent="0.2"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</row>
    <row r="186" spans="8:55" x14ac:dyDescent="0.2"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</row>
    <row r="187" spans="8:55" x14ac:dyDescent="0.2"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</row>
    <row r="188" spans="8:55" x14ac:dyDescent="0.2"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</row>
    <row r="189" spans="8:55" x14ac:dyDescent="0.2"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</row>
    <row r="190" spans="8:55" x14ac:dyDescent="0.2"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</row>
    <row r="191" spans="8:55" x14ac:dyDescent="0.2"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</row>
    <row r="192" spans="8:55" x14ac:dyDescent="0.2"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</row>
    <row r="193" spans="8:55" x14ac:dyDescent="0.2"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</row>
    <row r="194" spans="8:55" x14ac:dyDescent="0.2"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</row>
    <row r="195" spans="8:55" x14ac:dyDescent="0.2"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</row>
    <row r="196" spans="8:55" x14ac:dyDescent="0.2"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</row>
    <row r="197" spans="8:55" x14ac:dyDescent="0.2"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</row>
    <row r="198" spans="8:55" x14ac:dyDescent="0.2"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</row>
    <row r="199" spans="8:55" x14ac:dyDescent="0.2"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</row>
    <row r="200" spans="8:55" x14ac:dyDescent="0.2"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</row>
    <row r="201" spans="8:55" x14ac:dyDescent="0.2"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</row>
    <row r="202" spans="8:55" x14ac:dyDescent="0.2"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</row>
    <row r="203" spans="8:55" x14ac:dyDescent="0.2"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</row>
    <row r="204" spans="8:55" x14ac:dyDescent="0.2"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</row>
    <row r="205" spans="8:55" x14ac:dyDescent="0.2"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</row>
    <row r="206" spans="8:55" x14ac:dyDescent="0.2"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</row>
    <row r="207" spans="8:55" x14ac:dyDescent="0.2"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</row>
    <row r="208" spans="8:55" x14ac:dyDescent="0.2"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</row>
    <row r="209" spans="8:55" x14ac:dyDescent="0.2"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</row>
  </sheetData>
  <sheetProtection selectLockedCells="1" selectUnlockedCells="1"/>
  <mergeCells count="9">
    <mergeCell ref="A6:E6"/>
    <mergeCell ref="A2:U2"/>
    <mergeCell ref="A4:A5"/>
    <mergeCell ref="B4:B5"/>
    <mergeCell ref="C4:C5"/>
    <mergeCell ref="D4:D5"/>
    <mergeCell ref="E4:E5"/>
    <mergeCell ref="H4:N4"/>
    <mergeCell ref="O4:U4"/>
  </mergeCells>
  <pageMargins left="0.31496062992125984" right="0.31496062992125984" top="1.0629921259842521" bottom="0.86614173228346458" header="0.51181102362204722" footer="0.51181102362204722"/>
  <pageSetup paperSize="9" scale="68" firstPageNumber="0" orientation="landscape" horizontalDpi="300" verticalDpi="300" r:id="rId1"/>
  <headerFooter alignWithMargins="0">
    <oddHeader>&amp;LGRADSKA KNJIŽNICA "KSAVER ŠANODR GJALSKI"
ZABOK</oddHeader>
    <oddFooter>&amp;CStranica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4</vt:i4>
      </vt:variant>
    </vt:vector>
  </HeadingPairs>
  <TitlesOfParts>
    <vt:vector size="6" baseType="lpstr">
      <vt:lpstr>Prihodi</vt:lpstr>
      <vt:lpstr>Rashodi</vt:lpstr>
      <vt:lpstr>Rashodi!Excel_BuiltIn_Print_Titles_5_1</vt:lpstr>
      <vt:lpstr>Rashodi!Ispis_naslova</vt:lpstr>
      <vt:lpstr>Prihodi!Podrucje_ispisa</vt:lpstr>
      <vt:lpstr>Rashodi!Podrucje_ispisa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2023-04-06T01:30:56Z</cp:lastPrinted>
  <dcterms:created xsi:type="dcterms:W3CDTF">2022-08-12T12:51:27Z</dcterms:created>
  <dcterms:modified xsi:type="dcterms:W3CDTF">2023-04-06T01:31:32Z</dcterms:modified>
</cp:coreProperties>
</file>